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55" windowWidth="1915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140" i="1" l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N139" i="1"/>
  <c r="N138" i="1"/>
  <c r="N137" i="1"/>
  <c r="N136" i="1"/>
  <c r="N135" i="1"/>
  <c r="N134" i="1"/>
  <c r="N133" i="1"/>
  <c r="N131" i="1"/>
  <c r="N130" i="1"/>
  <c r="N129" i="1"/>
  <c r="N128" i="1"/>
  <c r="N127" i="1"/>
  <c r="N126" i="1"/>
  <c r="N125" i="1"/>
  <c r="N123" i="1"/>
  <c r="N122" i="1"/>
  <c r="N121" i="1"/>
  <c r="N120" i="1"/>
  <c r="N119" i="1"/>
  <c r="N118" i="1"/>
  <c r="N117" i="1"/>
  <c r="N115" i="1"/>
  <c r="N114" i="1"/>
  <c r="N113" i="1"/>
  <c r="N112" i="1"/>
  <c r="N111" i="1"/>
  <c r="N110" i="1"/>
  <c r="N109" i="1"/>
  <c r="N107" i="1"/>
  <c r="N106" i="1"/>
  <c r="N105" i="1"/>
  <c r="N104" i="1"/>
  <c r="N103" i="1"/>
  <c r="N102" i="1"/>
  <c r="N101" i="1"/>
  <c r="N99" i="1"/>
  <c r="N98" i="1"/>
  <c r="N97" i="1"/>
  <c r="N96" i="1"/>
  <c r="N95" i="1"/>
  <c r="N94" i="1"/>
  <c r="N93" i="1"/>
  <c r="N91" i="1"/>
  <c r="N90" i="1"/>
  <c r="N89" i="1"/>
  <c r="N88" i="1"/>
  <c r="N87" i="1"/>
  <c r="N86" i="1"/>
  <c r="N85" i="1"/>
  <c r="N83" i="1"/>
  <c r="N82" i="1"/>
  <c r="N81" i="1"/>
  <c r="N80" i="1"/>
  <c r="N79" i="1"/>
  <c r="N78" i="1"/>
  <c r="N77" i="1"/>
  <c r="N75" i="1"/>
  <c r="N74" i="1"/>
  <c r="N73" i="1"/>
  <c r="N72" i="1"/>
  <c r="N71" i="1"/>
  <c r="N70" i="1"/>
  <c r="N69" i="1"/>
  <c r="N67" i="1"/>
  <c r="N66" i="1"/>
  <c r="N65" i="1"/>
  <c r="N64" i="1"/>
  <c r="N63" i="1"/>
  <c r="N62" i="1"/>
  <c r="N61" i="1"/>
  <c r="N59" i="1"/>
  <c r="N58" i="1"/>
  <c r="N57" i="1"/>
  <c r="N56" i="1"/>
  <c r="N55" i="1"/>
  <c r="N54" i="1"/>
  <c r="N53" i="1"/>
  <c r="N51" i="1"/>
  <c r="N50" i="1"/>
  <c r="N49" i="1"/>
  <c r="N48" i="1"/>
  <c r="N47" i="1"/>
  <c r="N46" i="1"/>
  <c r="N45" i="1"/>
  <c r="N43" i="1"/>
  <c r="N42" i="1"/>
  <c r="N41" i="1"/>
  <c r="N40" i="1"/>
  <c r="N39" i="1"/>
  <c r="N38" i="1"/>
  <c r="N37" i="1"/>
  <c r="N35" i="1"/>
  <c r="N34" i="1"/>
  <c r="N33" i="1"/>
  <c r="N32" i="1"/>
  <c r="N31" i="1"/>
  <c r="N30" i="1"/>
  <c r="N29" i="1"/>
  <c r="N27" i="1"/>
  <c r="N26" i="1"/>
  <c r="N25" i="1"/>
  <c r="N24" i="1"/>
  <c r="N23" i="1"/>
  <c r="N22" i="1"/>
  <c r="N21" i="1"/>
  <c r="N19" i="1"/>
  <c r="N18" i="1"/>
  <c r="N17" i="1"/>
  <c r="N16" i="1"/>
  <c r="N15" i="1"/>
  <c r="N14" i="1"/>
  <c r="N13" i="1"/>
  <c r="N11" i="1"/>
  <c r="N10" i="1"/>
  <c r="N9" i="1"/>
  <c r="N8" i="1"/>
  <c r="N7" i="1"/>
  <c r="N6" i="1"/>
  <c r="L3" i="1"/>
  <c r="M3" i="1"/>
  <c r="N140" i="1" s="1"/>
  <c r="K3" i="1"/>
  <c r="O1" i="1"/>
  <c r="O3" i="1" s="1"/>
  <c r="N1" i="1"/>
  <c r="N3" i="1" s="1"/>
  <c r="L1" i="1"/>
  <c r="K1" i="1"/>
  <c r="J2" i="1"/>
  <c r="J3" i="1"/>
  <c r="B6" i="1"/>
  <c r="B7" i="1" s="1"/>
  <c r="E3" i="1"/>
  <c r="E2" i="1"/>
  <c r="D3" i="1"/>
  <c r="N12" i="1" l="1"/>
  <c r="N20" i="1"/>
  <c r="N28" i="1"/>
  <c r="N36" i="1"/>
  <c r="N44" i="1"/>
  <c r="N52" i="1"/>
  <c r="N60" i="1"/>
  <c r="N68" i="1"/>
  <c r="N76" i="1"/>
  <c r="N84" i="1"/>
  <c r="N92" i="1"/>
  <c r="N100" i="1"/>
  <c r="N108" i="1"/>
  <c r="N116" i="1"/>
  <c r="N124" i="1"/>
  <c r="N132" i="1"/>
  <c r="D7" i="1"/>
  <c r="I7" i="1" s="1"/>
  <c r="J7" i="1" s="1"/>
  <c r="E6" i="1"/>
  <c r="K6" i="1" s="1"/>
  <c r="E7" i="1"/>
  <c r="F6" i="1"/>
  <c r="D6" i="1"/>
  <c r="I6" i="1" s="1"/>
  <c r="J6" i="1" s="1"/>
  <c r="C6" i="1"/>
  <c r="C7" i="1"/>
  <c r="B8" i="1"/>
  <c r="L7" i="1" l="1"/>
  <c r="K7" i="1"/>
  <c r="L6" i="1"/>
  <c r="M6" i="1" s="1"/>
  <c r="O6" i="1" s="1"/>
  <c r="P6" i="1" s="1"/>
  <c r="F7" i="1"/>
  <c r="C8" i="1"/>
  <c r="D8" i="1"/>
  <c r="I8" i="1" s="1"/>
  <c r="J8" i="1" s="1"/>
  <c r="E8" i="1"/>
  <c r="B9" i="1"/>
  <c r="L8" i="1" l="1"/>
  <c r="K8" i="1"/>
  <c r="M7" i="1"/>
  <c r="O7" i="1" s="1"/>
  <c r="P7" i="1" s="1"/>
  <c r="C9" i="1"/>
  <c r="B10" i="1"/>
  <c r="D9" i="1"/>
  <c r="I9" i="1" s="1"/>
  <c r="J9" i="1" s="1"/>
  <c r="E9" i="1"/>
  <c r="F8" i="1"/>
  <c r="K9" i="1" l="1"/>
  <c r="L9" i="1"/>
  <c r="M9" i="1" s="1"/>
  <c r="O9" i="1" s="1"/>
  <c r="P9" i="1" s="1"/>
  <c r="M8" i="1"/>
  <c r="O8" i="1" s="1"/>
  <c r="P8" i="1" s="1"/>
  <c r="F9" i="1"/>
  <c r="B11" i="1"/>
  <c r="E10" i="1"/>
  <c r="C10" i="1"/>
  <c r="D10" i="1"/>
  <c r="I10" i="1" s="1"/>
  <c r="J10" i="1" s="1"/>
  <c r="L10" i="1" l="1"/>
  <c r="K10" i="1"/>
  <c r="F10" i="1"/>
  <c r="B12" i="1"/>
  <c r="C11" i="1"/>
  <c r="D11" i="1"/>
  <c r="I11" i="1" s="1"/>
  <c r="J11" i="1" s="1"/>
  <c r="E11" i="1"/>
  <c r="M10" i="1" l="1"/>
  <c r="O10" i="1" s="1"/>
  <c r="P10" i="1" s="1"/>
  <c r="K11" i="1"/>
  <c r="L11" i="1"/>
  <c r="M11" i="1" s="1"/>
  <c r="O11" i="1" s="1"/>
  <c r="P11" i="1" s="1"/>
  <c r="F11" i="1"/>
  <c r="B13" i="1"/>
  <c r="E12" i="1"/>
  <c r="C12" i="1"/>
  <c r="D12" i="1"/>
  <c r="I12" i="1" s="1"/>
  <c r="J12" i="1" s="1"/>
  <c r="L12" i="1" l="1"/>
  <c r="K12" i="1"/>
  <c r="F12" i="1"/>
  <c r="B14" i="1"/>
  <c r="D13" i="1"/>
  <c r="I13" i="1" s="1"/>
  <c r="J13" i="1" s="1"/>
  <c r="E13" i="1"/>
  <c r="C13" i="1"/>
  <c r="K13" i="1" l="1"/>
  <c r="L13" i="1"/>
  <c r="M13" i="1" s="1"/>
  <c r="O13" i="1" s="1"/>
  <c r="P13" i="1" s="1"/>
  <c r="M12" i="1"/>
  <c r="O12" i="1" s="1"/>
  <c r="P12" i="1" s="1"/>
  <c r="F13" i="1"/>
  <c r="B15" i="1"/>
  <c r="C14" i="1"/>
  <c r="D14" i="1"/>
  <c r="I14" i="1" s="1"/>
  <c r="J14" i="1" s="1"/>
  <c r="E14" i="1"/>
  <c r="L14" i="1" l="1"/>
  <c r="K14" i="1"/>
  <c r="F14" i="1"/>
  <c r="B16" i="1"/>
  <c r="D15" i="1"/>
  <c r="I15" i="1" s="1"/>
  <c r="J15" i="1" s="1"/>
  <c r="E15" i="1"/>
  <c r="C15" i="1"/>
  <c r="L15" i="1" l="1"/>
  <c r="K15" i="1"/>
  <c r="M14" i="1"/>
  <c r="O14" i="1" s="1"/>
  <c r="P14" i="1" s="1"/>
  <c r="F15" i="1"/>
  <c r="B17" i="1"/>
  <c r="C16" i="1"/>
  <c r="D16" i="1"/>
  <c r="I16" i="1" s="1"/>
  <c r="J16" i="1" s="1"/>
  <c r="E16" i="1"/>
  <c r="L16" i="1" l="1"/>
  <c r="K16" i="1"/>
  <c r="M15" i="1"/>
  <c r="O15" i="1" s="1"/>
  <c r="P15" i="1" s="1"/>
  <c r="F16" i="1"/>
  <c r="B18" i="1"/>
  <c r="C17" i="1"/>
  <c r="D17" i="1"/>
  <c r="I17" i="1" s="1"/>
  <c r="J17" i="1" s="1"/>
  <c r="E17" i="1"/>
  <c r="K17" i="1" l="1"/>
  <c r="L17" i="1"/>
  <c r="M17" i="1" s="1"/>
  <c r="O17" i="1" s="1"/>
  <c r="P17" i="1" s="1"/>
  <c r="M16" i="1"/>
  <c r="O16" i="1" s="1"/>
  <c r="P16" i="1" s="1"/>
  <c r="F17" i="1"/>
  <c r="B19" i="1"/>
  <c r="E18" i="1"/>
  <c r="C18" i="1"/>
  <c r="D18" i="1"/>
  <c r="I18" i="1" s="1"/>
  <c r="J18" i="1" s="1"/>
  <c r="L18" i="1" l="1"/>
  <c r="K18" i="1"/>
  <c r="F18" i="1"/>
  <c r="B20" i="1"/>
  <c r="C19" i="1"/>
  <c r="D19" i="1"/>
  <c r="I19" i="1" s="1"/>
  <c r="J19" i="1" s="1"/>
  <c r="E19" i="1"/>
  <c r="K19" i="1" l="1"/>
  <c r="L19" i="1"/>
  <c r="M19" i="1" s="1"/>
  <c r="O19" i="1" s="1"/>
  <c r="P19" i="1" s="1"/>
  <c r="M18" i="1"/>
  <c r="O18" i="1" s="1"/>
  <c r="P18" i="1" s="1"/>
  <c r="F19" i="1"/>
  <c r="B21" i="1"/>
  <c r="E20" i="1"/>
  <c r="C20" i="1"/>
  <c r="D20" i="1"/>
  <c r="I20" i="1" s="1"/>
  <c r="J20" i="1" s="1"/>
  <c r="K20" i="1" l="1"/>
  <c r="L20" i="1"/>
  <c r="M20" i="1" s="1"/>
  <c r="O20" i="1" s="1"/>
  <c r="P20" i="1" s="1"/>
  <c r="F20" i="1"/>
  <c r="B22" i="1"/>
  <c r="D21" i="1"/>
  <c r="I21" i="1" s="1"/>
  <c r="J21" i="1" s="1"/>
  <c r="E21" i="1"/>
  <c r="C21" i="1"/>
  <c r="L21" i="1" l="1"/>
  <c r="K21" i="1"/>
  <c r="F21" i="1"/>
  <c r="B23" i="1"/>
  <c r="C22" i="1"/>
  <c r="D22" i="1"/>
  <c r="I22" i="1" s="1"/>
  <c r="J22" i="1" s="1"/>
  <c r="E22" i="1"/>
  <c r="L22" i="1" l="1"/>
  <c r="K22" i="1"/>
  <c r="M21" i="1"/>
  <c r="O21" i="1" s="1"/>
  <c r="P21" i="1" s="1"/>
  <c r="F22" i="1"/>
  <c r="B24" i="1"/>
  <c r="D23" i="1"/>
  <c r="I23" i="1" s="1"/>
  <c r="J23" i="1" s="1"/>
  <c r="C23" i="1"/>
  <c r="E23" i="1"/>
  <c r="L23" i="1" l="1"/>
  <c r="K23" i="1"/>
  <c r="M22" i="1"/>
  <c r="O22" i="1" s="1"/>
  <c r="P22" i="1" s="1"/>
  <c r="F23" i="1"/>
  <c r="B25" i="1"/>
  <c r="C24" i="1"/>
  <c r="D24" i="1"/>
  <c r="I24" i="1" s="1"/>
  <c r="J24" i="1" s="1"/>
  <c r="E24" i="1"/>
  <c r="L24" i="1" l="1"/>
  <c r="K24" i="1"/>
  <c r="M23" i="1"/>
  <c r="O23" i="1" s="1"/>
  <c r="P23" i="1" s="1"/>
  <c r="F24" i="1"/>
  <c r="B26" i="1"/>
  <c r="C25" i="1"/>
  <c r="D25" i="1"/>
  <c r="I25" i="1" s="1"/>
  <c r="J25" i="1" s="1"/>
  <c r="E25" i="1"/>
  <c r="K25" i="1" l="1"/>
  <c r="L25" i="1"/>
  <c r="M25" i="1" s="1"/>
  <c r="O25" i="1" s="1"/>
  <c r="P25" i="1" s="1"/>
  <c r="M24" i="1"/>
  <c r="O24" i="1" s="1"/>
  <c r="P24" i="1" s="1"/>
  <c r="F25" i="1"/>
  <c r="B27" i="1"/>
  <c r="E26" i="1"/>
  <c r="C26" i="1"/>
  <c r="D26" i="1"/>
  <c r="I26" i="1" s="1"/>
  <c r="J26" i="1" s="1"/>
  <c r="K26" i="1" l="1"/>
  <c r="L26" i="1"/>
  <c r="M26" i="1" s="1"/>
  <c r="O26" i="1" s="1"/>
  <c r="P26" i="1" s="1"/>
  <c r="F26" i="1"/>
  <c r="B28" i="1"/>
  <c r="C27" i="1"/>
  <c r="D27" i="1"/>
  <c r="I27" i="1" s="1"/>
  <c r="J27" i="1" s="1"/>
  <c r="E27" i="1"/>
  <c r="L27" i="1" l="1"/>
  <c r="K27" i="1"/>
  <c r="F27" i="1"/>
  <c r="B29" i="1"/>
  <c r="E28" i="1"/>
  <c r="C28" i="1"/>
  <c r="D28" i="1"/>
  <c r="I28" i="1" s="1"/>
  <c r="J28" i="1" s="1"/>
  <c r="K28" i="1" l="1"/>
  <c r="L28" i="1"/>
  <c r="M28" i="1" s="1"/>
  <c r="O28" i="1" s="1"/>
  <c r="P28" i="1" s="1"/>
  <c r="M27" i="1"/>
  <c r="O27" i="1" s="1"/>
  <c r="P27" i="1" s="1"/>
  <c r="F28" i="1"/>
  <c r="B30" i="1"/>
  <c r="D29" i="1"/>
  <c r="I29" i="1" s="1"/>
  <c r="J29" i="1" s="1"/>
  <c r="E29" i="1"/>
  <c r="C29" i="1"/>
  <c r="L29" i="1" l="1"/>
  <c r="K29" i="1"/>
  <c r="B31" i="1"/>
  <c r="C30" i="1"/>
  <c r="D30" i="1"/>
  <c r="I30" i="1" s="1"/>
  <c r="J30" i="1" s="1"/>
  <c r="E30" i="1"/>
  <c r="F29" i="1"/>
  <c r="K30" i="1" l="1"/>
  <c r="L30" i="1"/>
  <c r="M30" i="1" s="1"/>
  <c r="O30" i="1" s="1"/>
  <c r="P30" i="1" s="1"/>
  <c r="M29" i="1"/>
  <c r="O29" i="1" s="1"/>
  <c r="P29" i="1" s="1"/>
  <c r="F30" i="1"/>
  <c r="B32" i="1"/>
  <c r="D31" i="1"/>
  <c r="I31" i="1" s="1"/>
  <c r="J31" i="1" s="1"/>
  <c r="C31" i="1"/>
  <c r="E31" i="1"/>
  <c r="L31" i="1" l="1"/>
  <c r="K31" i="1"/>
  <c r="F31" i="1"/>
  <c r="B33" i="1"/>
  <c r="C32" i="1"/>
  <c r="D32" i="1"/>
  <c r="I32" i="1" s="1"/>
  <c r="J32" i="1" s="1"/>
  <c r="E32" i="1"/>
  <c r="L32" i="1" l="1"/>
  <c r="K32" i="1"/>
  <c r="M31" i="1"/>
  <c r="O31" i="1" s="1"/>
  <c r="P31" i="1" s="1"/>
  <c r="F32" i="1"/>
  <c r="B34" i="1"/>
  <c r="C33" i="1"/>
  <c r="D33" i="1"/>
  <c r="I33" i="1" s="1"/>
  <c r="J33" i="1" s="1"/>
  <c r="E33" i="1"/>
  <c r="L33" i="1" l="1"/>
  <c r="K33" i="1"/>
  <c r="M32" i="1"/>
  <c r="O32" i="1" s="1"/>
  <c r="P32" i="1" s="1"/>
  <c r="F33" i="1"/>
  <c r="B35" i="1"/>
  <c r="E34" i="1"/>
  <c r="C34" i="1"/>
  <c r="D34" i="1"/>
  <c r="I34" i="1" s="1"/>
  <c r="J34" i="1" s="1"/>
  <c r="L34" i="1" l="1"/>
  <c r="K34" i="1"/>
  <c r="M33" i="1"/>
  <c r="O33" i="1" s="1"/>
  <c r="P33" i="1" s="1"/>
  <c r="F34" i="1"/>
  <c r="B36" i="1"/>
  <c r="C35" i="1"/>
  <c r="D35" i="1"/>
  <c r="I35" i="1" s="1"/>
  <c r="J35" i="1" s="1"/>
  <c r="E35" i="1"/>
  <c r="K35" i="1" l="1"/>
  <c r="L35" i="1"/>
  <c r="M35" i="1" s="1"/>
  <c r="O35" i="1" s="1"/>
  <c r="P35" i="1" s="1"/>
  <c r="M34" i="1"/>
  <c r="O34" i="1" s="1"/>
  <c r="P34" i="1" s="1"/>
  <c r="F35" i="1"/>
  <c r="B37" i="1"/>
  <c r="E36" i="1"/>
  <c r="C36" i="1"/>
  <c r="D36" i="1"/>
  <c r="I36" i="1" s="1"/>
  <c r="J36" i="1" s="1"/>
  <c r="K36" i="1" l="1"/>
  <c r="L36" i="1"/>
  <c r="F36" i="1"/>
  <c r="B38" i="1"/>
  <c r="D37" i="1"/>
  <c r="I37" i="1" s="1"/>
  <c r="J37" i="1" s="1"/>
  <c r="E37" i="1"/>
  <c r="C37" i="1"/>
  <c r="L37" i="1" l="1"/>
  <c r="K37" i="1"/>
  <c r="M36" i="1"/>
  <c r="O36" i="1" s="1"/>
  <c r="P36" i="1" s="1"/>
  <c r="F37" i="1"/>
  <c r="B39" i="1"/>
  <c r="C38" i="1"/>
  <c r="D38" i="1"/>
  <c r="I38" i="1" s="1"/>
  <c r="J38" i="1" s="1"/>
  <c r="E38" i="1"/>
  <c r="K38" i="1" l="1"/>
  <c r="L38" i="1"/>
  <c r="M38" i="1" s="1"/>
  <c r="O38" i="1" s="1"/>
  <c r="P38" i="1" s="1"/>
  <c r="M37" i="1"/>
  <c r="O37" i="1" s="1"/>
  <c r="P37" i="1" s="1"/>
  <c r="F38" i="1"/>
  <c r="B40" i="1"/>
  <c r="D39" i="1"/>
  <c r="I39" i="1" s="1"/>
  <c r="J39" i="1" s="1"/>
  <c r="C39" i="1"/>
  <c r="E39" i="1"/>
  <c r="L39" i="1" l="1"/>
  <c r="K39" i="1"/>
  <c r="F39" i="1"/>
  <c r="B41" i="1"/>
  <c r="C40" i="1"/>
  <c r="D40" i="1"/>
  <c r="I40" i="1" s="1"/>
  <c r="J40" i="1" s="1"/>
  <c r="E40" i="1"/>
  <c r="L40" i="1" l="1"/>
  <c r="K40" i="1"/>
  <c r="M39" i="1"/>
  <c r="O39" i="1" s="1"/>
  <c r="P39" i="1" s="1"/>
  <c r="F40" i="1"/>
  <c r="B42" i="1"/>
  <c r="C41" i="1"/>
  <c r="D41" i="1"/>
  <c r="I41" i="1" s="1"/>
  <c r="J41" i="1" s="1"/>
  <c r="E41" i="1"/>
  <c r="L41" i="1" l="1"/>
  <c r="K41" i="1"/>
  <c r="M40" i="1"/>
  <c r="O40" i="1" s="1"/>
  <c r="P40" i="1" s="1"/>
  <c r="F41" i="1"/>
  <c r="B43" i="1"/>
  <c r="E42" i="1"/>
  <c r="C42" i="1"/>
  <c r="D42" i="1"/>
  <c r="I42" i="1" s="1"/>
  <c r="J42" i="1" s="1"/>
  <c r="L42" i="1" l="1"/>
  <c r="K42" i="1"/>
  <c r="M41" i="1"/>
  <c r="O41" i="1" s="1"/>
  <c r="P41" i="1" s="1"/>
  <c r="F42" i="1"/>
  <c r="B44" i="1"/>
  <c r="C43" i="1"/>
  <c r="D43" i="1"/>
  <c r="I43" i="1" s="1"/>
  <c r="J43" i="1" s="1"/>
  <c r="E43" i="1"/>
  <c r="K43" i="1" l="1"/>
  <c r="L43" i="1"/>
  <c r="M43" i="1" s="1"/>
  <c r="O43" i="1" s="1"/>
  <c r="P43" i="1" s="1"/>
  <c r="M42" i="1"/>
  <c r="O42" i="1" s="1"/>
  <c r="P42" i="1" s="1"/>
  <c r="F43" i="1"/>
  <c r="B45" i="1"/>
  <c r="E44" i="1"/>
  <c r="D44" i="1"/>
  <c r="I44" i="1" s="1"/>
  <c r="J44" i="1" s="1"/>
  <c r="C44" i="1"/>
  <c r="L44" i="1" l="1"/>
  <c r="K44" i="1"/>
  <c r="F44" i="1"/>
  <c r="B46" i="1"/>
  <c r="D45" i="1"/>
  <c r="I45" i="1" s="1"/>
  <c r="J45" i="1" s="1"/>
  <c r="E45" i="1"/>
  <c r="C45" i="1"/>
  <c r="L45" i="1" l="1"/>
  <c r="K45" i="1"/>
  <c r="M44" i="1"/>
  <c r="O44" i="1" s="1"/>
  <c r="P44" i="1" s="1"/>
  <c r="F45" i="1"/>
  <c r="B47" i="1"/>
  <c r="C46" i="1"/>
  <c r="D46" i="1"/>
  <c r="I46" i="1" s="1"/>
  <c r="J46" i="1" s="1"/>
  <c r="E46" i="1"/>
  <c r="L46" i="1" l="1"/>
  <c r="K46" i="1"/>
  <c r="M45" i="1"/>
  <c r="O45" i="1" s="1"/>
  <c r="P45" i="1" s="1"/>
  <c r="F46" i="1"/>
  <c r="B48" i="1"/>
  <c r="D47" i="1"/>
  <c r="I47" i="1" s="1"/>
  <c r="J47" i="1" s="1"/>
  <c r="C47" i="1"/>
  <c r="E47" i="1"/>
  <c r="K47" i="1" l="1"/>
  <c r="L47" i="1"/>
  <c r="M47" i="1" s="1"/>
  <c r="O47" i="1" s="1"/>
  <c r="P47" i="1" s="1"/>
  <c r="M46" i="1"/>
  <c r="O46" i="1" s="1"/>
  <c r="P46" i="1" s="1"/>
  <c r="F47" i="1"/>
  <c r="B49" i="1"/>
  <c r="C48" i="1"/>
  <c r="D48" i="1"/>
  <c r="I48" i="1" s="1"/>
  <c r="J48" i="1" s="1"/>
  <c r="E48" i="1"/>
  <c r="L48" i="1" l="1"/>
  <c r="K48" i="1"/>
  <c r="F48" i="1"/>
  <c r="B50" i="1"/>
  <c r="C49" i="1"/>
  <c r="D49" i="1"/>
  <c r="I49" i="1" s="1"/>
  <c r="J49" i="1" s="1"/>
  <c r="E49" i="1"/>
  <c r="K49" i="1" l="1"/>
  <c r="L49" i="1"/>
  <c r="M49" i="1" s="1"/>
  <c r="O49" i="1" s="1"/>
  <c r="P49" i="1" s="1"/>
  <c r="M48" i="1"/>
  <c r="O48" i="1" s="1"/>
  <c r="P48" i="1" s="1"/>
  <c r="F49" i="1"/>
  <c r="B51" i="1"/>
  <c r="E50" i="1"/>
  <c r="C50" i="1"/>
  <c r="D50" i="1"/>
  <c r="I50" i="1" s="1"/>
  <c r="J50" i="1" s="1"/>
  <c r="L50" i="1" l="1"/>
  <c r="K50" i="1"/>
  <c r="F50" i="1"/>
  <c r="B52" i="1"/>
  <c r="C51" i="1"/>
  <c r="D51" i="1"/>
  <c r="I51" i="1" s="1"/>
  <c r="J51" i="1" s="1"/>
  <c r="E51" i="1"/>
  <c r="K51" i="1" l="1"/>
  <c r="L51" i="1"/>
  <c r="M51" i="1" s="1"/>
  <c r="O51" i="1" s="1"/>
  <c r="P51" i="1" s="1"/>
  <c r="M50" i="1"/>
  <c r="O50" i="1" s="1"/>
  <c r="P50" i="1" s="1"/>
  <c r="F51" i="1"/>
  <c r="B53" i="1"/>
  <c r="E52" i="1"/>
  <c r="C52" i="1"/>
  <c r="D52" i="1"/>
  <c r="I52" i="1" s="1"/>
  <c r="J52" i="1" s="1"/>
  <c r="L52" i="1" l="1"/>
  <c r="K52" i="1"/>
  <c r="F52" i="1"/>
  <c r="B54" i="1"/>
  <c r="D53" i="1"/>
  <c r="I53" i="1" s="1"/>
  <c r="J53" i="1" s="1"/>
  <c r="E53" i="1"/>
  <c r="C53" i="1"/>
  <c r="K53" i="1" l="1"/>
  <c r="L53" i="1"/>
  <c r="M53" i="1" s="1"/>
  <c r="O53" i="1" s="1"/>
  <c r="P53" i="1" s="1"/>
  <c r="M52" i="1"/>
  <c r="O52" i="1" s="1"/>
  <c r="P52" i="1" s="1"/>
  <c r="F53" i="1"/>
  <c r="B55" i="1"/>
  <c r="C54" i="1"/>
  <c r="D54" i="1"/>
  <c r="I54" i="1" s="1"/>
  <c r="J54" i="1" s="1"/>
  <c r="E54" i="1"/>
  <c r="L54" i="1" l="1"/>
  <c r="K54" i="1"/>
  <c r="F54" i="1"/>
  <c r="B56" i="1"/>
  <c r="D55" i="1"/>
  <c r="I55" i="1" s="1"/>
  <c r="J55" i="1" s="1"/>
  <c r="C55" i="1"/>
  <c r="E55" i="1"/>
  <c r="K55" i="1" l="1"/>
  <c r="L55" i="1"/>
  <c r="M55" i="1" s="1"/>
  <c r="O55" i="1" s="1"/>
  <c r="P55" i="1" s="1"/>
  <c r="M54" i="1"/>
  <c r="O54" i="1" s="1"/>
  <c r="P54" i="1" s="1"/>
  <c r="F55" i="1"/>
  <c r="B57" i="1"/>
  <c r="C56" i="1"/>
  <c r="D56" i="1"/>
  <c r="I56" i="1" s="1"/>
  <c r="J56" i="1" s="1"/>
  <c r="E56" i="1"/>
  <c r="L56" i="1" l="1"/>
  <c r="K56" i="1"/>
  <c r="F56" i="1"/>
  <c r="B58" i="1"/>
  <c r="C57" i="1"/>
  <c r="D57" i="1"/>
  <c r="I57" i="1" s="1"/>
  <c r="J57" i="1" s="1"/>
  <c r="E57" i="1"/>
  <c r="L57" i="1" l="1"/>
  <c r="K57" i="1"/>
  <c r="M56" i="1"/>
  <c r="O56" i="1" s="1"/>
  <c r="P56" i="1" s="1"/>
  <c r="F57" i="1"/>
  <c r="B59" i="1"/>
  <c r="E58" i="1"/>
  <c r="C58" i="1"/>
  <c r="D58" i="1"/>
  <c r="I58" i="1" s="1"/>
  <c r="J58" i="1" s="1"/>
  <c r="L58" i="1" l="1"/>
  <c r="K58" i="1"/>
  <c r="M57" i="1"/>
  <c r="O57" i="1" s="1"/>
  <c r="P57" i="1" s="1"/>
  <c r="F58" i="1"/>
  <c r="B60" i="1"/>
  <c r="C59" i="1"/>
  <c r="D59" i="1"/>
  <c r="I59" i="1" s="1"/>
  <c r="J59" i="1" s="1"/>
  <c r="E59" i="1"/>
  <c r="L59" i="1" l="1"/>
  <c r="K59" i="1"/>
  <c r="M59" i="1" s="1"/>
  <c r="O59" i="1" s="1"/>
  <c r="P59" i="1" s="1"/>
  <c r="M58" i="1"/>
  <c r="O58" i="1" s="1"/>
  <c r="P58" i="1" s="1"/>
  <c r="F59" i="1"/>
  <c r="B61" i="1"/>
  <c r="E60" i="1"/>
  <c r="C60" i="1"/>
  <c r="D60" i="1"/>
  <c r="I60" i="1" s="1"/>
  <c r="J60" i="1" s="1"/>
  <c r="L60" i="1" l="1"/>
  <c r="K60" i="1"/>
  <c r="F60" i="1"/>
  <c r="B62" i="1"/>
  <c r="D61" i="1"/>
  <c r="I61" i="1" s="1"/>
  <c r="J61" i="1" s="1"/>
  <c r="E61" i="1"/>
  <c r="C61" i="1"/>
  <c r="L61" i="1" l="1"/>
  <c r="K61" i="1"/>
  <c r="M60" i="1"/>
  <c r="O60" i="1" s="1"/>
  <c r="P60" i="1" s="1"/>
  <c r="B63" i="1"/>
  <c r="C62" i="1"/>
  <c r="D62" i="1"/>
  <c r="I62" i="1" s="1"/>
  <c r="J62" i="1" s="1"/>
  <c r="E62" i="1"/>
  <c r="F61" i="1"/>
  <c r="L62" i="1" l="1"/>
  <c r="K62" i="1"/>
  <c r="M61" i="1"/>
  <c r="O61" i="1" s="1"/>
  <c r="P61" i="1" s="1"/>
  <c r="F62" i="1"/>
  <c r="B64" i="1"/>
  <c r="D63" i="1"/>
  <c r="I63" i="1" s="1"/>
  <c r="J63" i="1" s="1"/>
  <c r="C63" i="1"/>
  <c r="E63" i="1"/>
  <c r="L63" i="1" l="1"/>
  <c r="K63" i="1"/>
  <c r="M62" i="1"/>
  <c r="O62" i="1" s="1"/>
  <c r="P62" i="1" s="1"/>
  <c r="B65" i="1"/>
  <c r="C64" i="1"/>
  <c r="D64" i="1"/>
  <c r="I64" i="1" s="1"/>
  <c r="J64" i="1" s="1"/>
  <c r="E64" i="1"/>
  <c r="F63" i="1"/>
  <c r="M63" i="1" l="1"/>
  <c r="O63" i="1" s="1"/>
  <c r="P63" i="1" s="1"/>
  <c r="L64" i="1"/>
  <c r="M64" i="1" s="1"/>
  <c r="O64" i="1" s="1"/>
  <c r="P64" i="1" s="1"/>
  <c r="K64" i="1"/>
  <c r="F64" i="1"/>
  <c r="B66" i="1"/>
  <c r="C65" i="1"/>
  <c r="E65" i="1"/>
  <c r="D65" i="1"/>
  <c r="I65" i="1" s="1"/>
  <c r="J65" i="1" s="1"/>
  <c r="L65" i="1" l="1"/>
  <c r="M65" i="1" s="1"/>
  <c r="O65" i="1" s="1"/>
  <c r="P65" i="1" s="1"/>
  <c r="K65" i="1"/>
  <c r="F65" i="1"/>
  <c r="B67" i="1"/>
  <c r="E66" i="1"/>
  <c r="C66" i="1"/>
  <c r="D66" i="1"/>
  <c r="I66" i="1" s="1"/>
  <c r="J66" i="1" s="1"/>
  <c r="L66" i="1" l="1"/>
  <c r="K66" i="1"/>
  <c r="F66" i="1"/>
  <c r="B68" i="1"/>
  <c r="C67" i="1"/>
  <c r="D67" i="1"/>
  <c r="I67" i="1" s="1"/>
  <c r="J67" i="1" s="1"/>
  <c r="E67" i="1"/>
  <c r="K67" i="1" l="1"/>
  <c r="L67" i="1"/>
  <c r="M66" i="1"/>
  <c r="O66" i="1" s="1"/>
  <c r="P66" i="1" s="1"/>
  <c r="F67" i="1"/>
  <c r="B69" i="1"/>
  <c r="E68" i="1"/>
  <c r="C68" i="1"/>
  <c r="D68" i="1"/>
  <c r="I68" i="1" s="1"/>
  <c r="J68" i="1" s="1"/>
  <c r="K68" i="1" l="1"/>
  <c r="L68" i="1"/>
  <c r="M68" i="1" s="1"/>
  <c r="O68" i="1" s="1"/>
  <c r="P68" i="1" s="1"/>
  <c r="M67" i="1"/>
  <c r="O67" i="1" s="1"/>
  <c r="P67" i="1" s="1"/>
  <c r="F68" i="1"/>
  <c r="B70" i="1"/>
  <c r="D69" i="1"/>
  <c r="I69" i="1" s="1"/>
  <c r="J69" i="1" s="1"/>
  <c r="E69" i="1"/>
  <c r="C69" i="1"/>
  <c r="K69" i="1" l="1"/>
  <c r="L69" i="1"/>
  <c r="M69" i="1" s="1"/>
  <c r="O69" i="1" s="1"/>
  <c r="P69" i="1" s="1"/>
  <c r="F69" i="1"/>
  <c r="B71" i="1"/>
  <c r="C70" i="1"/>
  <c r="D70" i="1"/>
  <c r="I70" i="1" s="1"/>
  <c r="J70" i="1" s="1"/>
  <c r="E70" i="1"/>
  <c r="K70" i="1" l="1"/>
  <c r="L70" i="1"/>
  <c r="M70" i="1" s="1"/>
  <c r="O70" i="1" s="1"/>
  <c r="P70" i="1" s="1"/>
  <c r="F70" i="1"/>
  <c r="B72" i="1"/>
  <c r="D71" i="1"/>
  <c r="I71" i="1" s="1"/>
  <c r="J71" i="1" s="1"/>
  <c r="C71" i="1"/>
  <c r="E71" i="1"/>
  <c r="K71" i="1" l="1"/>
  <c r="L71" i="1"/>
  <c r="F71" i="1"/>
  <c r="B73" i="1"/>
  <c r="C72" i="1"/>
  <c r="D72" i="1"/>
  <c r="I72" i="1" s="1"/>
  <c r="J72" i="1" s="1"/>
  <c r="E72" i="1"/>
  <c r="L72" i="1" l="1"/>
  <c r="M72" i="1" s="1"/>
  <c r="O72" i="1" s="1"/>
  <c r="P72" i="1" s="1"/>
  <c r="K72" i="1"/>
  <c r="M71" i="1"/>
  <c r="O71" i="1" s="1"/>
  <c r="P71" i="1" s="1"/>
  <c r="F72" i="1"/>
  <c r="B74" i="1"/>
  <c r="C73" i="1"/>
  <c r="D73" i="1"/>
  <c r="I73" i="1" s="1"/>
  <c r="J73" i="1" s="1"/>
  <c r="E73" i="1"/>
  <c r="L73" i="1" l="1"/>
  <c r="M73" i="1" s="1"/>
  <c r="O73" i="1" s="1"/>
  <c r="P73" i="1" s="1"/>
  <c r="K73" i="1"/>
  <c r="F73" i="1"/>
  <c r="B75" i="1"/>
  <c r="E74" i="1"/>
  <c r="C74" i="1"/>
  <c r="D74" i="1"/>
  <c r="I74" i="1" s="1"/>
  <c r="J74" i="1" s="1"/>
  <c r="L74" i="1" l="1"/>
  <c r="M74" i="1" s="1"/>
  <c r="O74" i="1" s="1"/>
  <c r="P74" i="1" s="1"/>
  <c r="K74" i="1"/>
  <c r="F74" i="1"/>
  <c r="B76" i="1"/>
  <c r="C75" i="1"/>
  <c r="D75" i="1"/>
  <c r="I75" i="1" s="1"/>
  <c r="J75" i="1" s="1"/>
  <c r="E75" i="1"/>
  <c r="L75" i="1" l="1"/>
  <c r="K75" i="1"/>
  <c r="F75" i="1"/>
  <c r="B77" i="1"/>
  <c r="E76" i="1"/>
  <c r="C76" i="1"/>
  <c r="D76" i="1"/>
  <c r="I76" i="1" s="1"/>
  <c r="J76" i="1" s="1"/>
  <c r="M75" i="1" l="1"/>
  <c r="O75" i="1" s="1"/>
  <c r="P75" i="1" s="1"/>
  <c r="L76" i="1"/>
  <c r="K76" i="1"/>
  <c r="M76" i="1" s="1"/>
  <c r="O76" i="1" s="1"/>
  <c r="P76" i="1" s="1"/>
  <c r="F76" i="1"/>
  <c r="B78" i="1"/>
  <c r="D77" i="1"/>
  <c r="I77" i="1" s="1"/>
  <c r="J77" i="1" s="1"/>
  <c r="E77" i="1"/>
  <c r="C77" i="1"/>
  <c r="K77" i="1" l="1"/>
  <c r="L77" i="1"/>
  <c r="M77" i="1" s="1"/>
  <c r="O77" i="1" s="1"/>
  <c r="P77" i="1" s="1"/>
  <c r="F77" i="1"/>
  <c r="B79" i="1"/>
  <c r="C78" i="1"/>
  <c r="D78" i="1"/>
  <c r="I78" i="1" s="1"/>
  <c r="J78" i="1" s="1"/>
  <c r="E78" i="1"/>
  <c r="L78" i="1" l="1"/>
  <c r="K78" i="1"/>
  <c r="F78" i="1"/>
  <c r="B80" i="1"/>
  <c r="D79" i="1"/>
  <c r="I79" i="1" s="1"/>
  <c r="J79" i="1" s="1"/>
  <c r="E79" i="1"/>
  <c r="C79" i="1"/>
  <c r="M78" i="1" l="1"/>
  <c r="O78" i="1" s="1"/>
  <c r="P78" i="1" s="1"/>
  <c r="K79" i="1"/>
  <c r="L79" i="1"/>
  <c r="M79" i="1" s="1"/>
  <c r="O79" i="1" s="1"/>
  <c r="P79" i="1" s="1"/>
  <c r="B81" i="1"/>
  <c r="C80" i="1"/>
  <c r="D80" i="1"/>
  <c r="I80" i="1" s="1"/>
  <c r="J80" i="1" s="1"/>
  <c r="E80" i="1"/>
  <c r="F79" i="1"/>
  <c r="L80" i="1" l="1"/>
  <c r="M80" i="1" s="1"/>
  <c r="O80" i="1" s="1"/>
  <c r="P80" i="1" s="1"/>
  <c r="K80" i="1"/>
  <c r="F80" i="1"/>
  <c r="B82" i="1"/>
  <c r="C81" i="1"/>
  <c r="D81" i="1"/>
  <c r="I81" i="1" s="1"/>
  <c r="J81" i="1" s="1"/>
  <c r="E81" i="1"/>
  <c r="L81" i="1" l="1"/>
  <c r="M81" i="1" s="1"/>
  <c r="O81" i="1" s="1"/>
  <c r="P81" i="1" s="1"/>
  <c r="K81" i="1"/>
  <c r="F81" i="1"/>
  <c r="B83" i="1"/>
  <c r="E82" i="1"/>
  <c r="C82" i="1"/>
  <c r="D82" i="1"/>
  <c r="I82" i="1" s="1"/>
  <c r="J82" i="1" s="1"/>
  <c r="L82" i="1" l="1"/>
  <c r="M82" i="1" s="1"/>
  <c r="O82" i="1" s="1"/>
  <c r="P82" i="1" s="1"/>
  <c r="K82" i="1"/>
  <c r="F82" i="1"/>
  <c r="B84" i="1"/>
  <c r="C83" i="1"/>
  <c r="D83" i="1"/>
  <c r="I83" i="1" s="1"/>
  <c r="J83" i="1" s="1"/>
  <c r="E83" i="1"/>
  <c r="K83" i="1" l="1"/>
  <c r="L83" i="1"/>
  <c r="M83" i="1" s="1"/>
  <c r="O83" i="1" s="1"/>
  <c r="P83" i="1" s="1"/>
  <c r="F83" i="1"/>
  <c r="B85" i="1"/>
  <c r="E84" i="1"/>
  <c r="C84" i="1"/>
  <c r="D84" i="1"/>
  <c r="I84" i="1" s="1"/>
  <c r="J84" i="1" s="1"/>
  <c r="K84" i="1" l="1"/>
  <c r="L84" i="1"/>
  <c r="F84" i="1"/>
  <c r="B86" i="1"/>
  <c r="D85" i="1"/>
  <c r="I85" i="1" s="1"/>
  <c r="J85" i="1" s="1"/>
  <c r="E85" i="1"/>
  <c r="C85" i="1"/>
  <c r="L85" i="1" l="1"/>
  <c r="K85" i="1"/>
  <c r="M84" i="1"/>
  <c r="O84" i="1" s="1"/>
  <c r="P84" i="1" s="1"/>
  <c r="F85" i="1"/>
  <c r="B87" i="1"/>
  <c r="C86" i="1"/>
  <c r="D86" i="1"/>
  <c r="I86" i="1" s="1"/>
  <c r="J86" i="1" s="1"/>
  <c r="E86" i="1"/>
  <c r="K86" i="1" l="1"/>
  <c r="L86" i="1"/>
  <c r="M86" i="1" s="1"/>
  <c r="O86" i="1" s="1"/>
  <c r="P86" i="1" s="1"/>
  <c r="M85" i="1"/>
  <c r="O85" i="1" s="1"/>
  <c r="P85" i="1" s="1"/>
  <c r="B88" i="1"/>
  <c r="D87" i="1"/>
  <c r="I87" i="1" s="1"/>
  <c r="J87" i="1" s="1"/>
  <c r="C87" i="1"/>
  <c r="E87" i="1"/>
  <c r="F86" i="1"/>
  <c r="L87" i="1" l="1"/>
  <c r="K87" i="1"/>
  <c r="F87" i="1"/>
  <c r="B89" i="1"/>
  <c r="C88" i="1"/>
  <c r="D88" i="1"/>
  <c r="I88" i="1" s="1"/>
  <c r="J88" i="1" s="1"/>
  <c r="E88" i="1"/>
  <c r="M87" i="1" l="1"/>
  <c r="O87" i="1" s="1"/>
  <c r="P87" i="1" s="1"/>
  <c r="L88" i="1"/>
  <c r="K88" i="1"/>
  <c r="F88" i="1"/>
  <c r="B90" i="1"/>
  <c r="C89" i="1"/>
  <c r="D89" i="1"/>
  <c r="I89" i="1" s="1"/>
  <c r="J89" i="1" s="1"/>
  <c r="E89" i="1"/>
  <c r="M88" i="1" l="1"/>
  <c r="O88" i="1" s="1"/>
  <c r="P88" i="1" s="1"/>
  <c r="L89" i="1"/>
  <c r="K89" i="1"/>
  <c r="B91" i="1"/>
  <c r="E90" i="1"/>
  <c r="C90" i="1"/>
  <c r="D90" i="1"/>
  <c r="I90" i="1" s="1"/>
  <c r="J90" i="1" s="1"/>
  <c r="F89" i="1"/>
  <c r="M89" i="1" l="1"/>
  <c r="O89" i="1" s="1"/>
  <c r="P89" i="1" s="1"/>
  <c r="L90" i="1"/>
  <c r="K90" i="1"/>
  <c r="F90" i="1"/>
  <c r="B92" i="1"/>
  <c r="C91" i="1"/>
  <c r="D91" i="1"/>
  <c r="I91" i="1" s="1"/>
  <c r="J91" i="1" s="1"/>
  <c r="E91" i="1"/>
  <c r="M90" i="1" l="1"/>
  <c r="O90" i="1" s="1"/>
  <c r="P90" i="1" s="1"/>
  <c r="K91" i="1"/>
  <c r="L91" i="1"/>
  <c r="M91" i="1" s="1"/>
  <c r="O91" i="1" s="1"/>
  <c r="P91" i="1" s="1"/>
  <c r="F91" i="1"/>
  <c r="B93" i="1"/>
  <c r="E92" i="1"/>
  <c r="C92" i="1"/>
  <c r="D92" i="1"/>
  <c r="I92" i="1" s="1"/>
  <c r="J92" i="1" s="1"/>
  <c r="K92" i="1" l="1"/>
  <c r="L92" i="1"/>
  <c r="F92" i="1"/>
  <c r="B94" i="1"/>
  <c r="D93" i="1"/>
  <c r="I93" i="1" s="1"/>
  <c r="J93" i="1" s="1"/>
  <c r="E93" i="1"/>
  <c r="C93" i="1"/>
  <c r="L93" i="1" l="1"/>
  <c r="M93" i="1" s="1"/>
  <c r="O93" i="1" s="1"/>
  <c r="P93" i="1" s="1"/>
  <c r="K93" i="1"/>
  <c r="M92" i="1"/>
  <c r="O92" i="1" s="1"/>
  <c r="P92" i="1" s="1"/>
  <c r="B95" i="1"/>
  <c r="C94" i="1"/>
  <c r="D94" i="1"/>
  <c r="I94" i="1" s="1"/>
  <c r="J94" i="1" s="1"/>
  <c r="E94" i="1"/>
  <c r="F93" i="1"/>
  <c r="K94" i="1" l="1"/>
  <c r="L94" i="1"/>
  <c r="M94" i="1" s="1"/>
  <c r="O94" i="1" s="1"/>
  <c r="P94" i="1" s="1"/>
  <c r="F94" i="1"/>
  <c r="B96" i="1"/>
  <c r="D95" i="1"/>
  <c r="I95" i="1" s="1"/>
  <c r="J95" i="1" s="1"/>
  <c r="C95" i="1"/>
  <c r="E95" i="1"/>
  <c r="L95" i="1" l="1"/>
  <c r="M95" i="1" s="1"/>
  <c r="O95" i="1" s="1"/>
  <c r="P95" i="1" s="1"/>
  <c r="K95" i="1"/>
  <c r="B97" i="1"/>
  <c r="C96" i="1"/>
  <c r="D96" i="1"/>
  <c r="I96" i="1" s="1"/>
  <c r="J96" i="1" s="1"/>
  <c r="E96" i="1"/>
  <c r="F95" i="1"/>
  <c r="L96" i="1" l="1"/>
  <c r="M96" i="1" s="1"/>
  <c r="O96" i="1" s="1"/>
  <c r="P96" i="1" s="1"/>
  <c r="K96" i="1"/>
  <c r="F96" i="1"/>
  <c r="B98" i="1"/>
  <c r="C97" i="1"/>
  <c r="D97" i="1"/>
  <c r="I97" i="1" s="1"/>
  <c r="J97" i="1" s="1"/>
  <c r="E97" i="1"/>
  <c r="L97" i="1" l="1"/>
  <c r="M97" i="1" s="1"/>
  <c r="O97" i="1" s="1"/>
  <c r="P97" i="1" s="1"/>
  <c r="K97" i="1"/>
  <c r="F97" i="1"/>
  <c r="B99" i="1"/>
  <c r="E98" i="1"/>
  <c r="C98" i="1"/>
  <c r="D98" i="1"/>
  <c r="I98" i="1" s="1"/>
  <c r="J98" i="1" s="1"/>
  <c r="K98" i="1" l="1"/>
  <c r="L98" i="1"/>
  <c r="M98" i="1" s="1"/>
  <c r="O98" i="1" s="1"/>
  <c r="P98" i="1" s="1"/>
  <c r="F98" i="1"/>
  <c r="B100" i="1"/>
  <c r="C99" i="1"/>
  <c r="D99" i="1"/>
  <c r="I99" i="1" s="1"/>
  <c r="J99" i="1" s="1"/>
  <c r="E99" i="1"/>
  <c r="L99" i="1" l="1"/>
  <c r="M99" i="1" s="1"/>
  <c r="O99" i="1" s="1"/>
  <c r="P99" i="1" s="1"/>
  <c r="K99" i="1"/>
  <c r="B101" i="1"/>
  <c r="E100" i="1"/>
  <c r="C100" i="1"/>
  <c r="D100" i="1"/>
  <c r="I100" i="1" s="1"/>
  <c r="J100" i="1" s="1"/>
  <c r="F99" i="1"/>
  <c r="L100" i="1" l="1"/>
  <c r="K100" i="1"/>
  <c r="M100" i="1" s="1"/>
  <c r="O100" i="1" s="1"/>
  <c r="P100" i="1" s="1"/>
  <c r="F100" i="1"/>
  <c r="B102" i="1"/>
  <c r="D101" i="1"/>
  <c r="I101" i="1" s="1"/>
  <c r="J101" i="1" s="1"/>
  <c r="E101" i="1"/>
  <c r="C101" i="1"/>
  <c r="K101" i="1" l="1"/>
  <c r="L101" i="1"/>
  <c r="M101" i="1" s="1"/>
  <c r="O101" i="1" s="1"/>
  <c r="P101" i="1" s="1"/>
  <c r="B103" i="1"/>
  <c r="C102" i="1"/>
  <c r="D102" i="1"/>
  <c r="I102" i="1" s="1"/>
  <c r="J102" i="1" s="1"/>
  <c r="E102" i="1"/>
  <c r="F101" i="1"/>
  <c r="L102" i="1" l="1"/>
  <c r="M102" i="1" s="1"/>
  <c r="O102" i="1" s="1"/>
  <c r="P102" i="1" s="1"/>
  <c r="K102" i="1"/>
  <c r="F102" i="1"/>
  <c r="B104" i="1"/>
  <c r="D103" i="1"/>
  <c r="I103" i="1" s="1"/>
  <c r="J103" i="1" s="1"/>
  <c r="C103" i="1"/>
  <c r="E103" i="1"/>
  <c r="L103" i="1" l="1"/>
  <c r="K103" i="1"/>
  <c r="F103" i="1"/>
  <c r="B105" i="1"/>
  <c r="C104" i="1"/>
  <c r="D104" i="1"/>
  <c r="I104" i="1" s="1"/>
  <c r="J104" i="1" s="1"/>
  <c r="E104" i="1"/>
  <c r="K104" i="1" l="1"/>
  <c r="L104" i="1"/>
  <c r="M104" i="1" s="1"/>
  <c r="O104" i="1" s="1"/>
  <c r="P104" i="1" s="1"/>
  <c r="M103" i="1"/>
  <c r="O103" i="1" s="1"/>
  <c r="P103" i="1" s="1"/>
  <c r="F104" i="1"/>
  <c r="B106" i="1"/>
  <c r="C105" i="1"/>
  <c r="D105" i="1"/>
  <c r="I105" i="1" s="1"/>
  <c r="J105" i="1" s="1"/>
  <c r="E105" i="1"/>
  <c r="L105" i="1" l="1"/>
  <c r="M105" i="1" s="1"/>
  <c r="O105" i="1" s="1"/>
  <c r="P105" i="1" s="1"/>
  <c r="K105" i="1"/>
  <c r="B107" i="1"/>
  <c r="E106" i="1"/>
  <c r="C106" i="1"/>
  <c r="D106" i="1"/>
  <c r="I106" i="1" s="1"/>
  <c r="J106" i="1" s="1"/>
  <c r="F105" i="1"/>
  <c r="K106" i="1" l="1"/>
  <c r="L106" i="1"/>
  <c r="M106" i="1" s="1"/>
  <c r="O106" i="1" s="1"/>
  <c r="P106" i="1" s="1"/>
  <c r="F106" i="1"/>
  <c r="B108" i="1"/>
  <c r="C107" i="1"/>
  <c r="D107" i="1"/>
  <c r="I107" i="1" s="1"/>
  <c r="J107" i="1" s="1"/>
  <c r="E107" i="1"/>
  <c r="L107" i="1" l="1"/>
  <c r="M107" i="1" s="1"/>
  <c r="O107" i="1" s="1"/>
  <c r="P107" i="1" s="1"/>
  <c r="K107" i="1"/>
  <c r="F107" i="1"/>
  <c r="B109" i="1"/>
  <c r="E108" i="1"/>
  <c r="D108" i="1"/>
  <c r="I108" i="1" s="1"/>
  <c r="J108" i="1" s="1"/>
  <c r="C108" i="1"/>
  <c r="L108" i="1" l="1"/>
  <c r="K108" i="1"/>
  <c r="M108" i="1" s="1"/>
  <c r="O108" i="1" s="1"/>
  <c r="P108" i="1" s="1"/>
  <c r="B110" i="1"/>
  <c r="D109" i="1"/>
  <c r="I109" i="1" s="1"/>
  <c r="J109" i="1" s="1"/>
  <c r="E109" i="1"/>
  <c r="C109" i="1"/>
  <c r="F108" i="1"/>
  <c r="K109" i="1" l="1"/>
  <c r="L109" i="1"/>
  <c r="M109" i="1" s="1"/>
  <c r="O109" i="1" s="1"/>
  <c r="P109" i="1" s="1"/>
  <c r="F109" i="1"/>
  <c r="B111" i="1"/>
  <c r="C110" i="1"/>
  <c r="D110" i="1"/>
  <c r="I110" i="1" s="1"/>
  <c r="J110" i="1" s="1"/>
  <c r="E110" i="1"/>
  <c r="L110" i="1" l="1"/>
  <c r="M110" i="1" s="1"/>
  <c r="O110" i="1" s="1"/>
  <c r="P110" i="1" s="1"/>
  <c r="K110" i="1"/>
  <c r="F110" i="1"/>
  <c r="B112" i="1"/>
  <c r="D111" i="1"/>
  <c r="I111" i="1" s="1"/>
  <c r="J111" i="1" s="1"/>
  <c r="C111" i="1"/>
  <c r="E111" i="1"/>
  <c r="L111" i="1" l="1"/>
  <c r="M111" i="1" s="1"/>
  <c r="O111" i="1" s="1"/>
  <c r="P111" i="1" s="1"/>
  <c r="K111" i="1"/>
  <c r="F111" i="1"/>
  <c r="B113" i="1"/>
  <c r="C112" i="1"/>
  <c r="D112" i="1"/>
  <c r="I112" i="1" s="1"/>
  <c r="J112" i="1" s="1"/>
  <c r="E112" i="1"/>
  <c r="L112" i="1" l="1"/>
  <c r="K112" i="1"/>
  <c r="F112" i="1"/>
  <c r="B114" i="1"/>
  <c r="C113" i="1"/>
  <c r="D113" i="1"/>
  <c r="I113" i="1" s="1"/>
  <c r="J113" i="1" s="1"/>
  <c r="E113" i="1"/>
  <c r="K113" i="1" l="1"/>
  <c r="L113" i="1"/>
  <c r="M113" i="1" s="1"/>
  <c r="O113" i="1" s="1"/>
  <c r="P113" i="1" s="1"/>
  <c r="M112" i="1"/>
  <c r="O112" i="1" s="1"/>
  <c r="P112" i="1" s="1"/>
  <c r="B115" i="1"/>
  <c r="E114" i="1"/>
  <c r="C114" i="1"/>
  <c r="D114" i="1"/>
  <c r="I114" i="1" s="1"/>
  <c r="J114" i="1" s="1"/>
  <c r="F113" i="1"/>
  <c r="L114" i="1" l="1"/>
  <c r="M114" i="1" s="1"/>
  <c r="O114" i="1" s="1"/>
  <c r="P114" i="1" s="1"/>
  <c r="K114" i="1"/>
  <c r="B116" i="1"/>
  <c r="C115" i="1"/>
  <c r="D115" i="1"/>
  <c r="I115" i="1" s="1"/>
  <c r="J115" i="1" s="1"/>
  <c r="E115" i="1"/>
  <c r="F114" i="1"/>
  <c r="L115" i="1" l="1"/>
  <c r="K115" i="1"/>
  <c r="F115" i="1"/>
  <c r="B117" i="1"/>
  <c r="E116" i="1"/>
  <c r="C116" i="1"/>
  <c r="D116" i="1"/>
  <c r="I116" i="1" s="1"/>
  <c r="J116" i="1" s="1"/>
  <c r="K116" i="1" l="1"/>
  <c r="L116" i="1"/>
  <c r="M115" i="1"/>
  <c r="O115" i="1" s="1"/>
  <c r="P115" i="1" s="1"/>
  <c r="F116" i="1"/>
  <c r="B118" i="1"/>
  <c r="D117" i="1"/>
  <c r="I117" i="1" s="1"/>
  <c r="J117" i="1" s="1"/>
  <c r="E117" i="1"/>
  <c r="C117" i="1"/>
  <c r="L117" i="1" l="1"/>
  <c r="M117" i="1" s="1"/>
  <c r="O117" i="1" s="1"/>
  <c r="P117" i="1" s="1"/>
  <c r="K117" i="1"/>
  <c r="M116" i="1"/>
  <c r="O116" i="1" s="1"/>
  <c r="P116" i="1" s="1"/>
  <c r="F117" i="1"/>
  <c r="B119" i="1"/>
  <c r="C118" i="1"/>
  <c r="D118" i="1"/>
  <c r="I118" i="1" s="1"/>
  <c r="J118" i="1" s="1"/>
  <c r="E118" i="1"/>
  <c r="K118" i="1" l="1"/>
  <c r="L118" i="1"/>
  <c r="M118" i="1" s="1"/>
  <c r="O118" i="1" s="1"/>
  <c r="P118" i="1" s="1"/>
  <c r="F118" i="1"/>
  <c r="B120" i="1"/>
  <c r="D119" i="1"/>
  <c r="I119" i="1" s="1"/>
  <c r="J119" i="1" s="1"/>
  <c r="C119" i="1"/>
  <c r="E119" i="1"/>
  <c r="K119" i="1" l="1"/>
  <c r="L119" i="1"/>
  <c r="M119" i="1" s="1"/>
  <c r="O119" i="1" s="1"/>
  <c r="P119" i="1" s="1"/>
  <c r="F119" i="1"/>
  <c r="B121" i="1"/>
  <c r="C120" i="1"/>
  <c r="D120" i="1"/>
  <c r="I120" i="1" s="1"/>
  <c r="J120" i="1" s="1"/>
  <c r="E120" i="1"/>
  <c r="L120" i="1" l="1"/>
  <c r="M120" i="1" s="1"/>
  <c r="O120" i="1" s="1"/>
  <c r="P120" i="1" s="1"/>
  <c r="K120" i="1"/>
  <c r="B122" i="1"/>
  <c r="C121" i="1"/>
  <c r="D121" i="1"/>
  <c r="I121" i="1" s="1"/>
  <c r="J121" i="1" s="1"/>
  <c r="E121" i="1"/>
  <c r="F120" i="1"/>
  <c r="K121" i="1" l="1"/>
  <c r="L121" i="1"/>
  <c r="M121" i="1" s="1"/>
  <c r="O121" i="1" s="1"/>
  <c r="P121" i="1" s="1"/>
  <c r="F121" i="1"/>
  <c r="B123" i="1"/>
  <c r="E122" i="1"/>
  <c r="C122" i="1"/>
  <c r="D122" i="1"/>
  <c r="I122" i="1" s="1"/>
  <c r="J122" i="1" s="1"/>
  <c r="L122" i="1" l="1"/>
  <c r="M122" i="1" s="1"/>
  <c r="O122" i="1" s="1"/>
  <c r="P122" i="1" s="1"/>
  <c r="K122" i="1"/>
  <c r="F122" i="1"/>
  <c r="B124" i="1"/>
  <c r="C123" i="1"/>
  <c r="D123" i="1"/>
  <c r="I123" i="1" s="1"/>
  <c r="J123" i="1" s="1"/>
  <c r="E123" i="1"/>
  <c r="K123" i="1" l="1"/>
  <c r="L123" i="1"/>
  <c r="M123" i="1" s="1"/>
  <c r="O123" i="1" s="1"/>
  <c r="P123" i="1" s="1"/>
  <c r="B125" i="1"/>
  <c r="E124" i="1"/>
  <c r="C124" i="1"/>
  <c r="D124" i="1"/>
  <c r="I124" i="1" s="1"/>
  <c r="J124" i="1" s="1"/>
  <c r="F123" i="1"/>
  <c r="K124" i="1" l="1"/>
  <c r="L124" i="1"/>
  <c r="F124" i="1"/>
  <c r="B126" i="1"/>
  <c r="D125" i="1"/>
  <c r="I125" i="1" s="1"/>
  <c r="J125" i="1" s="1"/>
  <c r="E125" i="1"/>
  <c r="C125" i="1"/>
  <c r="L125" i="1" l="1"/>
  <c r="M125" i="1" s="1"/>
  <c r="O125" i="1" s="1"/>
  <c r="P125" i="1" s="1"/>
  <c r="K125" i="1"/>
  <c r="M124" i="1"/>
  <c r="O124" i="1" s="1"/>
  <c r="P124" i="1" s="1"/>
  <c r="F125" i="1"/>
  <c r="B127" i="1"/>
  <c r="C126" i="1"/>
  <c r="D126" i="1"/>
  <c r="I126" i="1" s="1"/>
  <c r="J126" i="1" s="1"/>
  <c r="E126" i="1"/>
  <c r="K126" i="1" l="1"/>
  <c r="L126" i="1"/>
  <c r="M126" i="1" s="1"/>
  <c r="O126" i="1" s="1"/>
  <c r="P126" i="1" s="1"/>
  <c r="F126" i="1"/>
  <c r="B128" i="1"/>
  <c r="D127" i="1"/>
  <c r="I127" i="1" s="1"/>
  <c r="J127" i="1" s="1"/>
  <c r="C127" i="1"/>
  <c r="E127" i="1"/>
  <c r="L127" i="1" l="1"/>
  <c r="M127" i="1" s="1"/>
  <c r="O127" i="1" s="1"/>
  <c r="P127" i="1" s="1"/>
  <c r="K127" i="1"/>
  <c r="F127" i="1"/>
  <c r="B129" i="1"/>
  <c r="C128" i="1"/>
  <c r="D128" i="1"/>
  <c r="I128" i="1" s="1"/>
  <c r="J128" i="1" s="1"/>
  <c r="E128" i="1"/>
  <c r="K128" i="1" l="1"/>
  <c r="L128" i="1"/>
  <c r="M128" i="1" s="1"/>
  <c r="O128" i="1" s="1"/>
  <c r="P128" i="1" s="1"/>
  <c r="F128" i="1"/>
  <c r="B130" i="1"/>
  <c r="C129" i="1"/>
  <c r="E129" i="1"/>
  <c r="D129" i="1"/>
  <c r="I129" i="1" s="1"/>
  <c r="J129" i="1" s="1"/>
  <c r="L129" i="1" l="1"/>
  <c r="M129" i="1" s="1"/>
  <c r="O129" i="1" s="1"/>
  <c r="P129" i="1" s="1"/>
  <c r="K129" i="1"/>
  <c r="B131" i="1"/>
  <c r="E130" i="1"/>
  <c r="C130" i="1"/>
  <c r="D130" i="1"/>
  <c r="I130" i="1" s="1"/>
  <c r="J130" i="1" s="1"/>
  <c r="F129" i="1"/>
  <c r="L130" i="1" l="1"/>
  <c r="M130" i="1" s="1"/>
  <c r="O130" i="1" s="1"/>
  <c r="P130" i="1" s="1"/>
  <c r="K130" i="1"/>
  <c r="F130" i="1"/>
  <c r="B132" i="1"/>
  <c r="C131" i="1"/>
  <c r="D131" i="1"/>
  <c r="I131" i="1" s="1"/>
  <c r="J131" i="1" s="1"/>
  <c r="E131" i="1"/>
  <c r="L131" i="1" l="1"/>
  <c r="M131" i="1" s="1"/>
  <c r="O131" i="1" s="1"/>
  <c r="P131" i="1" s="1"/>
  <c r="K131" i="1"/>
  <c r="F131" i="1"/>
  <c r="B133" i="1"/>
  <c r="E132" i="1"/>
  <c r="C132" i="1"/>
  <c r="D132" i="1"/>
  <c r="I132" i="1" s="1"/>
  <c r="J132" i="1" s="1"/>
  <c r="L132" i="1" l="1"/>
  <c r="M132" i="1" s="1"/>
  <c r="O132" i="1" s="1"/>
  <c r="P132" i="1" s="1"/>
  <c r="K132" i="1"/>
  <c r="F132" i="1"/>
  <c r="B134" i="1"/>
  <c r="D133" i="1"/>
  <c r="I133" i="1" s="1"/>
  <c r="J133" i="1" s="1"/>
  <c r="E133" i="1"/>
  <c r="C133" i="1"/>
  <c r="K133" i="1" l="1"/>
  <c r="L133" i="1"/>
  <c r="M133" i="1" s="1"/>
  <c r="O133" i="1" s="1"/>
  <c r="P133" i="1" s="1"/>
  <c r="F133" i="1"/>
  <c r="B135" i="1"/>
  <c r="C134" i="1"/>
  <c r="D134" i="1"/>
  <c r="I134" i="1" s="1"/>
  <c r="J134" i="1" s="1"/>
  <c r="E134" i="1"/>
  <c r="L134" i="1" l="1"/>
  <c r="M134" i="1" s="1"/>
  <c r="O134" i="1" s="1"/>
  <c r="P134" i="1" s="1"/>
  <c r="K134" i="1"/>
  <c r="B136" i="1"/>
  <c r="D135" i="1"/>
  <c r="I135" i="1" s="1"/>
  <c r="J135" i="1" s="1"/>
  <c r="C135" i="1"/>
  <c r="E135" i="1"/>
  <c r="F134" i="1"/>
  <c r="L135" i="1" l="1"/>
  <c r="K135" i="1"/>
  <c r="F135" i="1"/>
  <c r="B137" i="1"/>
  <c r="C136" i="1"/>
  <c r="D136" i="1"/>
  <c r="I136" i="1" s="1"/>
  <c r="J136" i="1" s="1"/>
  <c r="E136" i="1"/>
  <c r="M135" i="1" l="1"/>
  <c r="O135" i="1" s="1"/>
  <c r="P135" i="1" s="1"/>
  <c r="K136" i="1"/>
  <c r="L136" i="1"/>
  <c r="M136" i="1" s="1"/>
  <c r="O136" i="1" s="1"/>
  <c r="P136" i="1" s="1"/>
  <c r="F136" i="1"/>
  <c r="B138" i="1"/>
  <c r="C137" i="1"/>
  <c r="D137" i="1"/>
  <c r="I137" i="1" s="1"/>
  <c r="J137" i="1" s="1"/>
  <c r="E137" i="1"/>
  <c r="L137" i="1" l="1"/>
  <c r="K137" i="1"/>
  <c r="B139" i="1"/>
  <c r="E138" i="1"/>
  <c r="C138" i="1"/>
  <c r="D138" i="1"/>
  <c r="I138" i="1" s="1"/>
  <c r="J138" i="1" s="1"/>
  <c r="F137" i="1"/>
  <c r="M137" i="1" l="1"/>
  <c r="O137" i="1" s="1"/>
  <c r="P137" i="1" s="1"/>
  <c r="L138" i="1"/>
  <c r="K138" i="1"/>
  <c r="F138" i="1"/>
  <c r="B140" i="1"/>
  <c r="C139" i="1"/>
  <c r="D139" i="1"/>
  <c r="I139" i="1" s="1"/>
  <c r="J139" i="1" s="1"/>
  <c r="E139" i="1"/>
  <c r="M138" i="1" l="1"/>
  <c r="O138" i="1" s="1"/>
  <c r="P138" i="1" s="1"/>
  <c r="L139" i="1"/>
  <c r="K139" i="1"/>
  <c r="E140" i="1"/>
  <c r="C140" i="1"/>
  <c r="D140" i="1"/>
  <c r="I140" i="1" s="1"/>
  <c r="J140" i="1" s="1"/>
  <c r="F139" i="1"/>
  <c r="M139" i="1" l="1"/>
  <c r="O139" i="1" s="1"/>
  <c r="P139" i="1" s="1"/>
  <c r="L140" i="1"/>
  <c r="K140" i="1"/>
  <c r="F140" i="1"/>
  <c r="M140" i="1" l="1"/>
  <c r="O140" i="1" s="1"/>
  <c r="P140" i="1" s="1"/>
</calcChain>
</file>

<file path=xl/comments1.xml><?xml version="1.0" encoding="utf-8"?>
<comments xmlns="http://schemas.openxmlformats.org/spreadsheetml/2006/main">
  <authors>
    <author>Jasper Vijn</author>
  </authors>
  <commentList>
    <comment ref="M5" authorId="0">
      <text>
        <r>
          <rPr>
            <sz val="9"/>
            <color indexed="81"/>
            <rFont val="Tahoma"/>
            <family val="2"/>
          </rPr>
          <t>Columns K, L, M effectively do
x = (x % 0.25) * 4
if (x in quadrants 1, 2)
  x = 0.5 - x
The trouble is that excel doesn't do integer overflow, so I have to resort to some trickery to get the values between [-0.5 ; +0.5) circle.
The point is, column M is x you want to use in the equations.</t>
        </r>
      </text>
    </comment>
  </commentList>
</comments>
</file>

<file path=xl/sharedStrings.xml><?xml version="1.0" encoding="utf-8"?>
<sst xmlns="http://schemas.openxmlformats.org/spreadsheetml/2006/main" count="14" uniqueCount="14">
  <si>
    <t>2pi:</t>
  </si>
  <si>
    <t>hex</t>
  </si>
  <si>
    <t>float</t>
  </si>
  <si>
    <t>fraction</t>
  </si>
  <si>
    <t>sin</t>
  </si>
  <si>
    <t>start</t>
  </si>
  <si>
    <t>N</t>
  </si>
  <si>
    <t>A</t>
  </si>
  <si>
    <t>p</t>
  </si>
  <si>
    <t>r</t>
  </si>
  <si>
    <t>s</t>
  </si>
  <si>
    <t>isin_S3</t>
  </si>
  <si>
    <t>abs error</t>
  </si>
  <si>
    <t>rel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</si>
</sst>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9"/>
      <color indexed="81"/>
      <name val="Tahoma"/>
      <family val="2"/>
    </font>
    <font>
      <b/>
      <sz val="11"/>
      <color rgb="FF00B05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2" borderId="2" xfId="0" applyFill="1" applyBorder="1"/>
    <xf numFmtId="0" fontId="0" fillId="2" borderId="0" xfId="0" applyFill="1"/>
    <xf numFmtId="1" fontId="0" fillId="0" borderId="0" xfId="0" applyNumberFormat="1"/>
    <xf numFmtId="2" fontId="0" fillId="0" borderId="0" xfId="0" applyNumberFormat="1"/>
    <xf numFmtId="165" fontId="0" fillId="0" borderId="0" xfId="0" applyNumberFormat="1"/>
    <xf numFmtId="165" fontId="0" fillId="2" borderId="0" xfId="0" applyNumberFormat="1" applyFill="1"/>
    <xf numFmtId="1" fontId="0" fillId="2" borderId="0" xfId="0" applyNumberFormat="1" applyFill="1"/>
    <xf numFmtId="0" fontId="0" fillId="0" borderId="0" xfId="0" applyAlignment="1">
      <alignment horizontal="right"/>
    </xf>
    <xf numFmtId="0" fontId="0" fillId="0" borderId="4" xfId="0" applyBorder="1"/>
    <xf numFmtId="0" fontId="0" fillId="0" borderId="5" xfId="0" applyBorder="1"/>
    <xf numFmtId="0" fontId="1" fillId="0" borderId="0" xfId="0" applyFont="1"/>
    <xf numFmtId="0" fontId="1" fillId="0" borderId="1" xfId="0" applyFont="1" applyBorder="1"/>
    <xf numFmtId="0" fontId="3" fillId="0" borderId="0" xfId="0" applyFont="1"/>
    <xf numFmtId="0" fontId="3" fillId="0" borderId="1" xfId="0" applyFont="1" applyBorder="1"/>
    <xf numFmtId="164" fontId="3" fillId="0" borderId="0" xfId="0" applyNumberFormat="1" applyFont="1"/>
    <xf numFmtId="164" fontId="4" fillId="0" borderId="4" xfId="0" applyNumberFormat="1" applyFont="1" applyBorder="1"/>
    <xf numFmtId="164" fontId="4" fillId="0" borderId="0" xfId="0" applyNumberFormat="1" applyFont="1"/>
    <xf numFmtId="164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8F8F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40"/>
  <sheetViews>
    <sheetView tabSelected="1"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R19" sqref="R19"/>
    </sheetView>
  </sheetViews>
  <sheetFormatPr defaultRowHeight="15" x14ac:dyDescent="0.25"/>
  <cols>
    <col min="2" max="2" width="9.140625" style="3"/>
    <col min="8" max="8" width="9.140625" style="3"/>
    <col min="10" max="10" width="9" style="14" customWidth="1"/>
    <col min="11" max="11" width="9.140625" style="12" customWidth="1"/>
    <col min="16" max="16" width="9.140625" style="16"/>
  </cols>
  <sheetData>
    <row r="1" spans="1:20" x14ac:dyDescent="0.25">
      <c r="E1">
        <v>15</v>
      </c>
      <c r="J1" s="14">
        <v>12</v>
      </c>
      <c r="K1" s="12">
        <f>E1-2</f>
        <v>13</v>
      </c>
      <c r="L1">
        <f>J1</f>
        <v>12</v>
      </c>
      <c r="M1">
        <v>15</v>
      </c>
      <c r="N1">
        <f>2*K1-M1</f>
        <v>11</v>
      </c>
      <c r="O1">
        <f>-(L1-1-M1-K1)</f>
        <v>17</v>
      </c>
    </row>
    <row r="2" spans="1:20" x14ac:dyDescent="0.25">
      <c r="A2" t="s">
        <v>5</v>
      </c>
      <c r="B2" s="3">
        <v>0</v>
      </c>
      <c r="C2" t="s">
        <v>3</v>
      </c>
      <c r="D2" t="s">
        <v>2</v>
      </c>
      <c r="E2" t="str">
        <f>"Q" &amp; E1</f>
        <v>Q15</v>
      </c>
      <c r="I2" t="s">
        <v>4</v>
      </c>
      <c r="J2" s="14" t="str">
        <f>"sin (Q" &amp; J1 &amp; ")"</f>
        <v>sin (Q12)</v>
      </c>
      <c r="K2" s="12" t="s">
        <v>6</v>
      </c>
      <c r="L2" t="s">
        <v>7</v>
      </c>
      <c r="M2" t="s">
        <v>8</v>
      </c>
      <c r="N2" t="s">
        <v>9</v>
      </c>
      <c r="O2" t="s">
        <v>10</v>
      </c>
    </row>
    <row r="3" spans="1:20" x14ac:dyDescent="0.25">
      <c r="A3" t="s">
        <v>0</v>
      </c>
      <c r="B3" s="3">
        <v>512</v>
      </c>
      <c r="C3">
        <v>1</v>
      </c>
      <c r="D3">
        <f>2*PI()</f>
        <v>6.2831853071795862</v>
      </c>
      <c r="E3">
        <f>2^$E$1</f>
        <v>32768</v>
      </c>
      <c r="F3" t="s">
        <v>1</v>
      </c>
      <c r="J3" s="14">
        <f>2^$J$1</f>
        <v>4096</v>
      </c>
      <c r="K3" s="12">
        <f>2^K1</f>
        <v>8192</v>
      </c>
      <c r="L3">
        <f t="shared" ref="L3:O3" si="0">2^L1</f>
        <v>4096</v>
      </c>
      <c r="M3">
        <f t="shared" si="0"/>
        <v>32768</v>
      </c>
      <c r="N3">
        <f t="shared" si="0"/>
        <v>2048</v>
      </c>
      <c r="O3">
        <f t="shared" si="0"/>
        <v>131072</v>
      </c>
    </row>
    <row r="4" spans="1:20" x14ac:dyDescent="0.25">
      <c r="S4" t="s">
        <v>12</v>
      </c>
      <c r="T4" t="s">
        <v>13</v>
      </c>
    </row>
    <row r="5" spans="1:20" s="1" customFormat="1" ht="15.75" thickBot="1" x14ac:dyDescent="0.3">
      <c r="B5" s="2"/>
      <c r="H5" s="2"/>
      <c r="J5" s="15"/>
      <c r="K5" s="13"/>
      <c r="P5" s="17" t="s">
        <v>11</v>
      </c>
    </row>
    <row r="6" spans="1:20" x14ac:dyDescent="0.25">
      <c r="B6" s="3">
        <f>B2</f>
        <v>0</v>
      </c>
      <c r="C6" s="8">
        <f>$B6*C$3/$B$3</f>
        <v>0</v>
      </c>
      <c r="D6" s="8">
        <f t="shared" ref="D6:E21" si="1">$B6*D$3/$B$3</f>
        <v>0</v>
      </c>
      <c r="E6" s="6">
        <f t="shared" si="1"/>
        <v>0</v>
      </c>
      <c r="F6" s="11" t="str">
        <f>DEC2HEX(E6)</f>
        <v>0</v>
      </c>
      <c r="I6">
        <f>SIN(D6)</f>
        <v>0</v>
      </c>
      <c r="J6" s="14">
        <f>INT(I6*$J$3)</f>
        <v>0</v>
      </c>
      <c r="K6" s="19">
        <f>MOD(E6+$E$3/2, $E$3) - ($E$3/2)</f>
        <v>0</v>
      </c>
      <c r="L6" s="20">
        <f>INT(MOD(E6/($E$3/4), 4))</f>
        <v>0</v>
      </c>
      <c r="M6" s="21">
        <f>IF(OR(L6=1, L6=2), SIGN(K6)*($E$3/2)-K6, K6)</f>
        <v>0</v>
      </c>
      <c r="N6">
        <f>3*$M$3</f>
        <v>98304</v>
      </c>
      <c r="O6">
        <f>M6*M6/$N$3</f>
        <v>0</v>
      </c>
      <c r="P6" s="18">
        <f>((N6-O6)*M6)/$O$3</f>
        <v>0</v>
      </c>
      <c r="S6" s="6">
        <f>P6-J6</f>
        <v>0</v>
      </c>
      <c r="T6" s="7" t="e">
        <f>S6/J6 * 100</f>
        <v>#DIV/0!</v>
      </c>
    </row>
    <row r="7" spans="1:20" x14ac:dyDescent="0.25">
      <c r="B7" s="3">
        <f>B6+1</f>
        <v>1</v>
      </c>
      <c r="C7" s="8">
        <f t="shared" ref="C7:E38" si="2">$B7*C$3/$B$3</f>
        <v>1.953125E-3</v>
      </c>
      <c r="D7" s="8">
        <f t="shared" si="1"/>
        <v>1.2271846303085129E-2</v>
      </c>
      <c r="E7" s="6">
        <f t="shared" si="1"/>
        <v>64</v>
      </c>
      <c r="F7" s="11" t="str">
        <f t="shared" ref="F7:F70" si="3">DEC2HEX(E7)</f>
        <v>40</v>
      </c>
      <c r="I7">
        <f t="shared" ref="I7:I70" si="4">SIN(D7)</f>
        <v>1.2271538285719925E-2</v>
      </c>
      <c r="J7" s="14">
        <f t="shared" ref="J7:J70" si="5">INT(I7*$J$3)</f>
        <v>50</v>
      </c>
      <c r="K7" s="19">
        <f t="shared" ref="K7:K46" si="6">MOD(E7+$E$3/2, $E$3) - ($E$3/2)</f>
        <v>64</v>
      </c>
      <c r="L7" s="20">
        <f t="shared" ref="L7:L46" si="7">INT(MOD(E7/($E$3/4), 4))</f>
        <v>0</v>
      </c>
      <c r="M7" s="21">
        <f t="shared" ref="M7:M46" si="8">IF(OR(L7=1, L7=2), SIGN(K7)*($E$3/2)-K7, K7)</f>
        <v>64</v>
      </c>
      <c r="N7">
        <f>3*$M$3</f>
        <v>98304</v>
      </c>
      <c r="O7">
        <f>M7*M7/$N$3</f>
        <v>2</v>
      </c>
      <c r="P7" s="18">
        <f>((N7-O7)*M7)/$O$3</f>
        <v>47.9990234375</v>
      </c>
      <c r="S7" s="6">
        <f t="shared" ref="S7:S70" si="9">P7-J7</f>
        <v>-2.0009765625</v>
      </c>
      <c r="T7" s="7">
        <f t="shared" ref="T7:T70" si="10">S7/J7 * 100</f>
        <v>-4.001953125</v>
      </c>
    </row>
    <row r="8" spans="1:20" x14ac:dyDescent="0.25">
      <c r="B8" s="3">
        <f t="shared" ref="B8:B71" si="11">B7+1</f>
        <v>2</v>
      </c>
      <c r="C8" s="8">
        <f t="shared" si="2"/>
        <v>3.90625E-3</v>
      </c>
      <c r="D8" s="8">
        <f t="shared" si="1"/>
        <v>2.4543692606170259E-2</v>
      </c>
      <c r="E8" s="6">
        <f t="shared" si="1"/>
        <v>128</v>
      </c>
      <c r="F8" s="11" t="str">
        <f t="shared" si="3"/>
        <v>80</v>
      </c>
      <c r="I8">
        <f t="shared" si="4"/>
        <v>2.4541228522912288E-2</v>
      </c>
      <c r="J8" s="14">
        <f t="shared" si="5"/>
        <v>100</v>
      </c>
      <c r="K8" s="19">
        <f t="shared" si="6"/>
        <v>128</v>
      </c>
      <c r="L8" s="20">
        <f t="shared" si="7"/>
        <v>0</v>
      </c>
      <c r="M8" s="21">
        <f t="shared" si="8"/>
        <v>128</v>
      </c>
      <c r="N8">
        <f>3*$M$3</f>
        <v>98304</v>
      </c>
      <c r="O8">
        <f>M8*M8/$N$3</f>
        <v>8</v>
      </c>
      <c r="P8" s="18">
        <f>((N8-O8)*M8)/$O$3</f>
        <v>95.9921875</v>
      </c>
      <c r="S8" s="6">
        <f t="shared" si="9"/>
        <v>-4.0078125</v>
      </c>
      <c r="T8" s="7">
        <f t="shared" si="10"/>
        <v>-4.0078125</v>
      </c>
    </row>
    <row r="9" spans="1:20" x14ac:dyDescent="0.25">
      <c r="B9" s="3">
        <f t="shared" si="11"/>
        <v>3</v>
      </c>
      <c r="C9" s="8">
        <f t="shared" si="2"/>
        <v>5.859375E-3</v>
      </c>
      <c r="D9" s="8">
        <f t="shared" si="1"/>
        <v>3.6815538909255388E-2</v>
      </c>
      <c r="E9" s="6">
        <f t="shared" si="1"/>
        <v>192</v>
      </c>
      <c r="F9" s="11" t="str">
        <f t="shared" si="3"/>
        <v>C0</v>
      </c>
      <c r="I9">
        <f t="shared" si="4"/>
        <v>3.6807222941358832E-2</v>
      </c>
      <c r="J9" s="14">
        <f t="shared" si="5"/>
        <v>150</v>
      </c>
      <c r="K9" s="19">
        <f t="shared" si="6"/>
        <v>192</v>
      </c>
      <c r="L9" s="20">
        <f t="shared" si="7"/>
        <v>0</v>
      </c>
      <c r="M9" s="21">
        <f t="shared" si="8"/>
        <v>192</v>
      </c>
      <c r="N9">
        <f>3*$M$3</f>
        <v>98304</v>
      </c>
      <c r="O9">
        <f>M9*M9/$N$3</f>
        <v>18</v>
      </c>
      <c r="P9" s="18">
        <f>((N9-O9)*M9)/$O$3</f>
        <v>143.9736328125</v>
      </c>
      <c r="S9" s="6">
        <f t="shared" si="9"/>
        <v>-6.0263671875</v>
      </c>
      <c r="T9" s="7">
        <f t="shared" si="10"/>
        <v>-4.017578125</v>
      </c>
    </row>
    <row r="10" spans="1:20" x14ac:dyDescent="0.25">
      <c r="B10" s="3">
        <f t="shared" si="11"/>
        <v>4</v>
      </c>
      <c r="C10" s="8">
        <f t="shared" si="2"/>
        <v>7.8125E-3</v>
      </c>
      <c r="D10" s="8">
        <f t="shared" si="1"/>
        <v>4.9087385212340517E-2</v>
      </c>
      <c r="E10" s="6">
        <f t="shared" si="1"/>
        <v>256</v>
      </c>
      <c r="F10" s="11" t="str">
        <f t="shared" si="3"/>
        <v>100</v>
      </c>
      <c r="I10">
        <f t="shared" si="4"/>
        <v>4.9067674327418015E-2</v>
      </c>
      <c r="J10" s="14">
        <f t="shared" si="5"/>
        <v>200</v>
      </c>
      <c r="K10" s="19">
        <f t="shared" si="6"/>
        <v>256</v>
      </c>
      <c r="L10" s="20">
        <f t="shared" si="7"/>
        <v>0</v>
      </c>
      <c r="M10" s="21">
        <f t="shared" si="8"/>
        <v>256</v>
      </c>
      <c r="N10">
        <f>3*$M$3</f>
        <v>98304</v>
      </c>
      <c r="O10">
        <f>M10*M10/$N$3</f>
        <v>32</v>
      </c>
      <c r="P10" s="18">
        <f>((N10-O10)*M10)/$O$3</f>
        <v>191.9375</v>
      </c>
      <c r="S10" s="6">
        <f t="shared" si="9"/>
        <v>-8.0625</v>
      </c>
      <c r="T10" s="7">
        <f t="shared" si="10"/>
        <v>-4.03125</v>
      </c>
    </row>
    <row r="11" spans="1:20" x14ac:dyDescent="0.25">
      <c r="B11" s="3">
        <f t="shared" si="11"/>
        <v>5</v>
      </c>
      <c r="C11" s="8">
        <f t="shared" si="2"/>
        <v>9.765625E-3</v>
      </c>
      <c r="D11" s="8">
        <f t="shared" si="1"/>
        <v>6.1359231515425647E-2</v>
      </c>
      <c r="E11" s="6">
        <f t="shared" si="1"/>
        <v>320</v>
      </c>
      <c r="F11" s="11" t="str">
        <f t="shared" si="3"/>
        <v>140</v>
      </c>
      <c r="I11">
        <f t="shared" si="4"/>
        <v>6.1320736302208578E-2</v>
      </c>
      <c r="J11" s="14">
        <f t="shared" si="5"/>
        <v>251</v>
      </c>
      <c r="K11" s="19">
        <f t="shared" si="6"/>
        <v>320</v>
      </c>
      <c r="L11" s="20">
        <f t="shared" si="7"/>
        <v>0</v>
      </c>
      <c r="M11" s="21">
        <f t="shared" si="8"/>
        <v>320</v>
      </c>
      <c r="N11">
        <f>3*$M$3</f>
        <v>98304</v>
      </c>
      <c r="O11">
        <f>M11*M11/$N$3</f>
        <v>50</v>
      </c>
      <c r="P11" s="18">
        <f>((N11-O11)*M11)/$O$3</f>
        <v>239.8779296875</v>
      </c>
      <c r="S11" s="6">
        <f t="shared" si="9"/>
        <v>-11.1220703125</v>
      </c>
      <c r="T11" s="7">
        <f t="shared" si="10"/>
        <v>-4.4311037101593627</v>
      </c>
    </row>
    <row r="12" spans="1:20" x14ac:dyDescent="0.25">
      <c r="B12" s="3">
        <f t="shared" si="11"/>
        <v>6</v>
      </c>
      <c r="C12" s="8">
        <f t="shared" si="2"/>
        <v>1.171875E-2</v>
      </c>
      <c r="D12" s="8">
        <f t="shared" si="1"/>
        <v>7.3631077818510776E-2</v>
      </c>
      <c r="E12" s="6">
        <f t="shared" si="1"/>
        <v>384</v>
      </c>
      <c r="F12" s="11" t="str">
        <f t="shared" si="3"/>
        <v>180</v>
      </c>
      <c r="I12">
        <f t="shared" si="4"/>
        <v>7.3564563599667426E-2</v>
      </c>
      <c r="J12" s="14">
        <f t="shared" si="5"/>
        <v>301</v>
      </c>
      <c r="K12" s="19">
        <f t="shared" si="6"/>
        <v>384</v>
      </c>
      <c r="L12" s="20">
        <f t="shared" si="7"/>
        <v>0</v>
      </c>
      <c r="M12" s="21">
        <f t="shared" si="8"/>
        <v>384</v>
      </c>
      <c r="N12">
        <f>3*$M$3</f>
        <v>98304</v>
      </c>
      <c r="O12">
        <f>M12*M12/$N$3</f>
        <v>72</v>
      </c>
      <c r="P12" s="18">
        <f>((N12-O12)*M12)/$O$3</f>
        <v>287.7890625</v>
      </c>
      <c r="S12" s="6">
        <f t="shared" si="9"/>
        <v>-13.2109375</v>
      </c>
      <c r="T12" s="7">
        <f t="shared" si="10"/>
        <v>-4.3890157807308965</v>
      </c>
    </row>
    <row r="13" spans="1:20" x14ac:dyDescent="0.25">
      <c r="B13" s="3">
        <f t="shared" si="11"/>
        <v>7</v>
      </c>
      <c r="C13" s="8">
        <f t="shared" si="2"/>
        <v>1.3671875E-2</v>
      </c>
      <c r="D13" s="8">
        <f t="shared" si="1"/>
        <v>8.5902924121595906E-2</v>
      </c>
      <c r="E13" s="6">
        <f t="shared" si="1"/>
        <v>448</v>
      </c>
      <c r="F13" s="11" t="str">
        <f t="shared" si="3"/>
        <v>1C0</v>
      </c>
      <c r="I13">
        <f t="shared" si="4"/>
        <v>8.5797312344439894E-2</v>
      </c>
      <c r="J13" s="14">
        <f t="shared" si="5"/>
        <v>351</v>
      </c>
      <c r="K13" s="19">
        <f t="shared" si="6"/>
        <v>448</v>
      </c>
      <c r="L13" s="20">
        <f t="shared" si="7"/>
        <v>0</v>
      </c>
      <c r="M13" s="21">
        <f t="shared" si="8"/>
        <v>448</v>
      </c>
      <c r="N13">
        <f>3*$M$3</f>
        <v>98304</v>
      </c>
      <c r="O13">
        <f>M13*M13/$N$3</f>
        <v>98</v>
      </c>
      <c r="P13" s="18">
        <f>((N13-O13)*M13)/$O$3</f>
        <v>335.6650390625</v>
      </c>
      <c r="S13" s="6">
        <f t="shared" si="9"/>
        <v>-15.3349609375</v>
      </c>
      <c r="T13" s="7">
        <f t="shared" si="10"/>
        <v>-4.3689347400284895</v>
      </c>
    </row>
    <row r="14" spans="1:20" x14ac:dyDescent="0.25">
      <c r="B14" s="3">
        <f t="shared" si="11"/>
        <v>8</v>
      </c>
      <c r="C14" s="8">
        <f t="shared" si="2"/>
        <v>1.5625E-2</v>
      </c>
      <c r="D14" s="8">
        <f t="shared" si="1"/>
        <v>9.8174770424681035E-2</v>
      </c>
      <c r="E14" s="6">
        <f t="shared" si="1"/>
        <v>512</v>
      </c>
      <c r="F14" s="11" t="str">
        <f t="shared" si="3"/>
        <v>200</v>
      </c>
      <c r="I14">
        <f t="shared" si="4"/>
        <v>9.8017140329560604E-2</v>
      </c>
      <c r="J14" s="14">
        <f t="shared" si="5"/>
        <v>401</v>
      </c>
      <c r="K14" s="19">
        <f t="shared" si="6"/>
        <v>512</v>
      </c>
      <c r="L14" s="20">
        <f t="shared" si="7"/>
        <v>0</v>
      </c>
      <c r="M14" s="21">
        <f t="shared" si="8"/>
        <v>512</v>
      </c>
      <c r="N14">
        <f>3*$M$3</f>
        <v>98304</v>
      </c>
      <c r="O14">
        <f>M14*M14/$N$3</f>
        <v>128</v>
      </c>
      <c r="P14" s="18">
        <f>((N14-O14)*M14)/$O$3</f>
        <v>383.5</v>
      </c>
      <c r="S14" s="6">
        <f t="shared" si="9"/>
        <v>-17.5</v>
      </c>
      <c r="T14" s="7">
        <f t="shared" si="10"/>
        <v>-4.3640897755610979</v>
      </c>
    </row>
    <row r="15" spans="1:20" x14ac:dyDescent="0.25">
      <c r="B15" s="3">
        <f t="shared" si="11"/>
        <v>9</v>
      </c>
      <c r="C15" s="8">
        <f t="shared" si="2"/>
        <v>1.7578125E-2</v>
      </c>
      <c r="D15" s="8">
        <f t="shared" si="1"/>
        <v>0.11044661672776616</v>
      </c>
      <c r="E15" s="6">
        <f t="shared" si="1"/>
        <v>576</v>
      </c>
      <c r="F15" s="11" t="str">
        <f t="shared" si="3"/>
        <v>240</v>
      </c>
      <c r="I15">
        <f t="shared" si="4"/>
        <v>0.11022220729388306</v>
      </c>
      <c r="J15" s="14">
        <f t="shared" si="5"/>
        <v>451</v>
      </c>
      <c r="K15" s="19">
        <f t="shared" si="6"/>
        <v>576</v>
      </c>
      <c r="L15" s="20">
        <f t="shared" si="7"/>
        <v>0</v>
      </c>
      <c r="M15" s="21">
        <f t="shared" si="8"/>
        <v>576</v>
      </c>
      <c r="N15">
        <f>3*$M$3</f>
        <v>98304</v>
      </c>
      <c r="O15">
        <f>M15*M15/$N$3</f>
        <v>162</v>
      </c>
      <c r="P15" s="18">
        <f>((N15-O15)*M15)/$O$3</f>
        <v>431.2880859375</v>
      </c>
      <c r="S15" s="6">
        <f t="shared" si="9"/>
        <v>-19.7119140625</v>
      </c>
      <c r="T15" s="7">
        <f t="shared" si="10"/>
        <v>-4.3707126524390247</v>
      </c>
    </row>
    <row r="16" spans="1:20" x14ac:dyDescent="0.25">
      <c r="B16" s="3">
        <f t="shared" si="11"/>
        <v>10</v>
      </c>
      <c r="C16" s="8">
        <f t="shared" si="2"/>
        <v>1.953125E-2</v>
      </c>
      <c r="D16" s="8">
        <f t="shared" si="1"/>
        <v>0.12271846303085129</v>
      </c>
      <c r="E16" s="6">
        <f t="shared" si="1"/>
        <v>640</v>
      </c>
      <c r="F16" s="11" t="str">
        <f t="shared" si="3"/>
        <v>280</v>
      </c>
      <c r="I16">
        <f t="shared" si="4"/>
        <v>0.1224106751992162</v>
      </c>
      <c r="J16" s="14">
        <f t="shared" si="5"/>
        <v>501</v>
      </c>
      <c r="K16" s="19">
        <f t="shared" si="6"/>
        <v>640</v>
      </c>
      <c r="L16" s="20">
        <f t="shared" si="7"/>
        <v>0</v>
      </c>
      <c r="M16" s="21">
        <f t="shared" si="8"/>
        <v>640</v>
      </c>
      <c r="N16">
        <f>3*$M$3</f>
        <v>98304</v>
      </c>
      <c r="O16">
        <f>M16*M16/$N$3</f>
        <v>200</v>
      </c>
      <c r="P16" s="18">
        <f>((N16-O16)*M16)/$O$3</f>
        <v>479.0234375</v>
      </c>
      <c r="S16" s="6">
        <f t="shared" si="9"/>
        <v>-21.9765625</v>
      </c>
      <c r="T16" s="7">
        <f t="shared" si="10"/>
        <v>-4.3865394211576847</v>
      </c>
    </row>
    <row r="17" spans="2:20" x14ac:dyDescent="0.25">
      <c r="B17" s="3">
        <f t="shared" si="11"/>
        <v>11</v>
      </c>
      <c r="C17" s="8">
        <f t="shared" si="2"/>
        <v>2.1484375E-2</v>
      </c>
      <c r="D17" s="8">
        <f t="shared" si="1"/>
        <v>0.13499030933393641</v>
      </c>
      <c r="E17" s="6">
        <f t="shared" si="1"/>
        <v>704</v>
      </c>
      <c r="F17" s="11" t="str">
        <f t="shared" si="3"/>
        <v>2C0</v>
      </c>
      <c r="I17">
        <f t="shared" si="4"/>
        <v>0.13458070850712617</v>
      </c>
      <c r="J17" s="14">
        <f t="shared" si="5"/>
        <v>551</v>
      </c>
      <c r="K17" s="19">
        <f t="shared" si="6"/>
        <v>704</v>
      </c>
      <c r="L17" s="20">
        <f t="shared" si="7"/>
        <v>0</v>
      </c>
      <c r="M17" s="21">
        <f t="shared" si="8"/>
        <v>704</v>
      </c>
      <c r="N17">
        <f>3*$M$3</f>
        <v>98304</v>
      </c>
      <c r="O17">
        <f>M17*M17/$N$3</f>
        <v>242</v>
      </c>
      <c r="P17" s="18">
        <f>((N17-O17)*M17)/$O$3</f>
        <v>526.7001953125</v>
      </c>
      <c r="S17" s="6">
        <f t="shared" si="9"/>
        <v>-24.2998046875</v>
      </c>
      <c r="T17" s="7">
        <f t="shared" si="10"/>
        <v>-4.410127892468239</v>
      </c>
    </row>
    <row r="18" spans="2:20" x14ac:dyDescent="0.25">
      <c r="B18" s="3">
        <f t="shared" si="11"/>
        <v>12</v>
      </c>
      <c r="C18" s="8">
        <f t="shared" si="2"/>
        <v>2.34375E-2</v>
      </c>
      <c r="D18" s="8">
        <f t="shared" si="1"/>
        <v>0.14726215563702155</v>
      </c>
      <c r="E18" s="6">
        <f t="shared" si="1"/>
        <v>768</v>
      </c>
      <c r="F18" s="11" t="str">
        <f t="shared" si="3"/>
        <v>300</v>
      </c>
      <c r="I18">
        <f t="shared" si="4"/>
        <v>0.14673047445536175</v>
      </c>
      <c r="J18" s="14">
        <f t="shared" si="5"/>
        <v>601</v>
      </c>
      <c r="K18" s="19">
        <f t="shared" si="6"/>
        <v>768</v>
      </c>
      <c r="L18" s="20">
        <f t="shared" si="7"/>
        <v>0</v>
      </c>
      <c r="M18" s="21">
        <f t="shared" si="8"/>
        <v>768</v>
      </c>
      <c r="N18">
        <f>3*$M$3</f>
        <v>98304</v>
      </c>
      <c r="O18">
        <f>M18*M18/$N$3</f>
        <v>288</v>
      </c>
      <c r="P18" s="18">
        <f>((N18-O18)*M18)/$O$3</f>
        <v>574.3125</v>
      </c>
      <c r="S18" s="6">
        <f t="shared" si="9"/>
        <v>-26.6875</v>
      </c>
      <c r="T18" s="7">
        <f t="shared" si="10"/>
        <v>-4.440515806988353</v>
      </c>
    </row>
    <row r="19" spans="2:20" x14ac:dyDescent="0.25">
      <c r="B19" s="3">
        <f t="shared" si="11"/>
        <v>13</v>
      </c>
      <c r="C19" s="8">
        <f t="shared" si="2"/>
        <v>2.5390625E-2</v>
      </c>
      <c r="D19" s="8">
        <f t="shared" si="1"/>
        <v>0.1595340019401067</v>
      </c>
      <c r="E19" s="6">
        <f t="shared" si="1"/>
        <v>832</v>
      </c>
      <c r="F19" s="11" t="str">
        <f t="shared" si="3"/>
        <v>340</v>
      </c>
      <c r="I19">
        <f t="shared" si="4"/>
        <v>0.15885814333386145</v>
      </c>
      <c r="J19" s="14">
        <f t="shared" si="5"/>
        <v>650</v>
      </c>
      <c r="K19" s="19">
        <f t="shared" si="6"/>
        <v>832</v>
      </c>
      <c r="L19" s="20">
        <f t="shared" si="7"/>
        <v>0</v>
      </c>
      <c r="M19" s="21">
        <f t="shared" si="8"/>
        <v>832</v>
      </c>
      <c r="N19">
        <f>3*$M$3</f>
        <v>98304</v>
      </c>
      <c r="O19">
        <f>M19*M19/$N$3</f>
        <v>338</v>
      </c>
      <c r="P19" s="18">
        <f>((N19-O19)*M19)/$O$3</f>
        <v>621.8544921875</v>
      </c>
      <c r="S19" s="6">
        <f t="shared" si="9"/>
        <v>-28.1455078125</v>
      </c>
      <c r="T19" s="7">
        <f t="shared" si="10"/>
        <v>-4.330078125</v>
      </c>
    </row>
    <row r="20" spans="2:20" x14ac:dyDescent="0.25">
      <c r="B20" s="3">
        <f t="shared" si="11"/>
        <v>14</v>
      </c>
      <c r="C20" s="8">
        <f t="shared" si="2"/>
        <v>2.734375E-2</v>
      </c>
      <c r="D20" s="8">
        <f t="shared" si="1"/>
        <v>0.17180584824319181</v>
      </c>
      <c r="E20" s="6">
        <f t="shared" si="1"/>
        <v>896</v>
      </c>
      <c r="F20" s="11" t="str">
        <f t="shared" si="3"/>
        <v>380</v>
      </c>
      <c r="I20">
        <f t="shared" si="4"/>
        <v>0.17096188876030122</v>
      </c>
      <c r="J20" s="14">
        <f t="shared" si="5"/>
        <v>700</v>
      </c>
      <c r="K20" s="19">
        <f t="shared" si="6"/>
        <v>896</v>
      </c>
      <c r="L20" s="20">
        <f t="shared" si="7"/>
        <v>0</v>
      </c>
      <c r="M20" s="21">
        <f t="shared" si="8"/>
        <v>896</v>
      </c>
      <c r="N20">
        <f>3*$M$3</f>
        <v>98304</v>
      </c>
      <c r="O20">
        <f>M20*M20/$N$3</f>
        <v>392</v>
      </c>
      <c r="P20" s="18">
        <f>((N20-O20)*M20)/$O$3</f>
        <v>669.3203125</v>
      </c>
      <c r="S20" s="6">
        <f t="shared" si="9"/>
        <v>-30.6796875</v>
      </c>
      <c r="T20" s="7">
        <f t="shared" si="10"/>
        <v>-4.3828125</v>
      </c>
    </row>
    <row r="21" spans="2:20" x14ac:dyDescent="0.25">
      <c r="B21" s="3">
        <f t="shared" si="11"/>
        <v>15</v>
      </c>
      <c r="C21" s="8">
        <f t="shared" si="2"/>
        <v>2.9296875E-2</v>
      </c>
      <c r="D21" s="8">
        <f t="shared" si="1"/>
        <v>0.18407769454627693</v>
      </c>
      <c r="E21" s="6">
        <f t="shared" si="1"/>
        <v>960</v>
      </c>
      <c r="F21" s="11" t="str">
        <f t="shared" si="3"/>
        <v>3C0</v>
      </c>
      <c r="I21">
        <f t="shared" si="4"/>
        <v>0.18303988795514095</v>
      </c>
      <c r="J21" s="14">
        <f t="shared" si="5"/>
        <v>749</v>
      </c>
      <c r="K21" s="19">
        <f t="shared" si="6"/>
        <v>960</v>
      </c>
      <c r="L21" s="20">
        <f t="shared" si="7"/>
        <v>0</v>
      </c>
      <c r="M21" s="21">
        <f t="shared" si="8"/>
        <v>960</v>
      </c>
      <c r="N21">
        <f>3*$M$3</f>
        <v>98304</v>
      </c>
      <c r="O21">
        <f>M21*M21/$N$3</f>
        <v>450</v>
      </c>
      <c r="P21" s="18">
        <f>((N21-O21)*M21)/$O$3</f>
        <v>716.7041015625</v>
      </c>
      <c r="S21" s="6">
        <f t="shared" si="9"/>
        <v>-32.2958984375</v>
      </c>
      <c r="T21" s="7">
        <f t="shared" si="10"/>
        <v>-4.3118689502670229</v>
      </c>
    </row>
    <row r="22" spans="2:20" x14ac:dyDescent="0.25">
      <c r="B22" s="3">
        <f t="shared" si="11"/>
        <v>16</v>
      </c>
      <c r="C22" s="8">
        <f t="shared" si="2"/>
        <v>3.125E-2</v>
      </c>
      <c r="D22" s="8">
        <f t="shared" si="2"/>
        <v>0.19634954084936207</v>
      </c>
      <c r="E22" s="6">
        <f t="shared" si="2"/>
        <v>1024</v>
      </c>
      <c r="F22" s="11" t="str">
        <f t="shared" si="3"/>
        <v>400</v>
      </c>
      <c r="I22">
        <f t="shared" si="4"/>
        <v>0.19509032201612825</v>
      </c>
      <c r="J22" s="14">
        <f t="shared" si="5"/>
        <v>799</v>
      </c>
      <c r="K22" s="19">
        <f t="shared" si="6"/>
        <v>1024</v>
      </c>
      <c r="L22" s="20">
        <f t="shared" si="7"/>
        <v>0</v>
      </c>
      <c r="M22" s="21">
        <f t="shared" si="8"/>
        <v>1024</v>
      </c>
      <c r="N22">
        <f>3*$M$3</f>
        <v>98304</v>
      </c>
      <c r="O22">
        <f>M22*M22/$N$3</f>
        <v>512</v>
      </c>
      <c r="P22" s="18">
        <f>((N22-O22)*M22)/$O$3</f>
        <v>764</v>
      </c>
      <c r="S22" s="6">
        <f t="shared" si="9"/>
        <v>-35</v>
      </c>
      <c r="T22" s="7">
        <f t="shared" si="10"/>
        <v>-4.3804755944931166</v>
      </c>
    </row>
    <row r="23" spans="2:20" x14ac:dyDescent="0.25">
      <c r="B23" s="3">
        <f t="shared" si="11"/>
        <v>17</v>
      </c>
      <c r="C23" s="8">
        <f t="shared" si="2"/>
        <v>3.3203125E-2</v>
      </c>
      <c r="D23" s="8">
        <f t="shared" si="2"/>
        <v>0.20862138715244721</v>
      </c>
      <c r="E23" s="6">
        <f t="shared" si="2"/>
        <v>1088</v>
      </c>
      <c r="F23" s="11" t="str">
        <f t="shared" si="3"/>
        <v>440</v>
      </c>
      <c r="I23">
        <f t="shared" si="4"/>
        <v>0.20711137619221856</v>
      </c>
      <c r="J23" s="14">
        <f t="shared" si="5"/>
        <v>848</v>
      </c>
      <c r="K23" s="19">
        <f t="shared" si="6"/>
        <v>1088</v>
      </c>
      <c r="L23" s="20">
        <f t="shared" si="7"/>
        <v>0</v>
      </c>
      <c r="M23" s="21">
        <f t="shared" si="8"/>
        <v>1088</v>
      </c>
      <c r="N23">
        <f>3*$M$3</f>
        <v>98304</v>
      </c>
      <c r="O23">
        <f>M23*M23/$N$3</f>
        <v>578</v>
      </c>
      <c r="P23" s="18">
        <f>((N23-O23)*M23)/$O$3</f>
        <v>811.2021484375</v>
      </c>
      <c r="S23" s="6">
        <f t="shared" si="9"/>
        <v>-36.7978515625</v>
      </c>
      <c r="T23" s="7">
        <f t="shared" si="10"/>
        <v>-4.3393692880306602</v>
      </c>
    </row>
    <row r="24" spans="2:20" x14ac:dyDescent="0.25">
      <c r="B24" s="3">
        <f t="shared" si="11"/>
        <v>18</v>
      </c>
      <c r="C24" s="8">
        <f t="shared" si="2"/>
        <v>3.515625E-2</v>
      </c>
      <c r="D24" s="8">
        <f t="shared" si="2"/>
        <v>0.22089323345553233</v>
      </c>
      <c r="E24" s="6">
        <f t="shared" si="2"/>
        <v>1152</v>
      </c>
      <c r="F24" s="11" t="str">
        <f t="shared" si="3"/>
        <v>480</v>
      </c>
      <c r="I24">
        <f t="shared" si="4"/>
        <v>0.2191012401568698</v>
      </c>
      <c r="J24" s="14">
        <f t="shared" si="5"/>
        <v>897</v>
      </c>
      <c r="K24" s="19">
        <f t="shared" si="6"/>
        <v>1152</v>
      </c>
      <c r="L24" s="20">
        <f t="shared" si="7"/>
        <v>0</v>
      </c>
      <c r="M24" s="21">
        <f t="shared" si="8"/>
        <v>1152</v>
      </c>
      <c r="N24">
        <f>3*$M$3</f>
        <v>98304</v>
      </c>
      <c r="O24">
        <f>M24*M24/$N$3</f>
        <v>648</v>
      </c>
      <c r="P24" s="18">
        <f>((N24-O24)*M24)/$O$3</f>
        <v>858.3046875</v>
      </c>
      <c r="S24" s="6">
        <f t="shared" si="9"/>
        <v>-38.6953125</v>
      </c>
      <c r="T24" s="7">
        <f t="shared" si="10"/>
        <v>-4.3138586956521738</v>
      </c>
    </row>
    <row r="25" spans="2:20" x14ac:dyDescent="0.25">
      <c r="B25" s="3">
        <f t="shared" si="11"/>
        <v>19</v>
      </c>
      <c r="C25" s="8">
        <f t="shared" si="2"/>
        <v>3.7109375E-2</v>
      </c>
      <c r="D25" s="8">
        <f t="shared" si="2"/>
        <v>0.23316507975861744</v>
      </c>
      <c r="E25" s="6">
        <f t="shared" si="2"/>
        <v>1216</v>
      </c>
      <c r="F25" s="11" t="str">
        <f t="shared" si="3"/>
        <v>4C0</v>
      </c>
      <c r="I25">
        <f t="shared" si="4"/>
        <v>0.23105810828067111</v>
      </c>
      <c r="J25" s="14">
        <f t="shared" si="5"/>
        <v>946</v>
      </c>
      <c r="K25" s="19">
        <f t="shared" si="6"/>
        <v>1216</v>
      </c>
      <c r="L25" s="20">
        <f t="shared" si="7"/>
        <v>0</v>
      </c>
      <c r="M25" s="21">
        <f t="shared" si="8"/>
        <v>1216</v>
      </c>
      <c r="N25">
        <f>3*$M$3</f>
        <v>98304</v>
      </c>
      <c r="O25">
        <f>M25*M25/$N$3</f>
        <v>722</v>
      </c>
      <c r="P25" s="18">
        <f>((N25-O25)*M25)/$O$3</f>
        <v>905.3017578125</v>
      </c>
      <c r="S25" s="6">
        <f t="shared" si="9"/>
        <v>-40.6982421875</v>
      </c>
      <c r="T25" s="7">
        <f t="shared" si="10"/>
        <v>-4.302139766120507</v>
      </c>
    </row>
    <row r="26" spans="2:20" x14ac:dyDescent="0.25">
      <c r="B26" s="3">
        <f t="shared" si="11"/>
        <v>20</v>
      </c>
      <c r="C26" s="8">
        <f t="shared" si="2"/>
        <v>3.90625E-2</v>
      </c>
      <c r="D26" s="8">
        <f t="shared" si="2"/>
        <v>0.24543692606170259</v>
      </c>
      <c r="E26" s="6">
        <f t="shared" si="2"/>
        <v>1280</v>
      </c>
      <c r="F26" s="11" t="str">
        <f t="shared" si="3"/>
        <v>500</v>
      </c>
      <c r="I26">
        <f t="shared" si="4"/>
        <v>0.24298017990326387</v>
      </c>
      <c r="J26" s="14">
        <f t="shared" si="5"/>
        <v>995</v>
      </c>
      <c r="K26" s="19">
        <f t="shared" si="6"/>
        <v>1280</v>
      </c>
      <c r="L26" s="20">
        <f t="shared" si="7"/>
        <v>0</v>
      </c>
      <c r="M26" s="21">
        <f t="shared" si="8"/>
        <v>1280</v>
      </c>
      <c r="N26">
        <f>3*$M$3</f>
        <v>98304</v>
      </c>
      <c r="O26">
        <f>M26*M26/$N$3</f>
        <v>800</v>
      </c>
      <c r="P26" s="18">
        <f>((N26-O26)*M26)/$O$3</f>
        <v>952.1875</v>
      </c>
      <c r="S26" s="6">
        <f t="shared" si="9"/>
        <v>-42.8125</v>
      </c>
      <c r="T26" s="7">
        <f t="shared" si="10"/>
        <v>-4.3027638190954773</v>
      </c>
    </row>
    <row r="27" spans="2:20" x14ac:dyDescent="0.25">
      <c r="B27" s="3">
        <f t="shared" si="11"/>
        <v>21</v>
      </c>
      <c r="C27" s="8">
        <f t="shared" si="2"/>
        <v>4.1015625E-2</v>
      </c>
      <c r="D27" s="8">
        <f t="shared" si="2"/>
        <v>0.25770877236478773</v>
      </c>
      <c r="E27" s="6">
        <f t="shared" si="2"/>
        <v>1344</v>
      </c>
      <c r="F27" s="11" t="str">
        <f t="shared" si="3"/>
        <v>540</v>
      </c>
      <c r="I27">
        <f t="shared" si="4"/>
        <v>0.25486565960451457</v>
      </c>
      <c r="J27" s="14">
        <f t="shared" si="5"/>
        <v>1043</v>
      </c>
      <c r="K27" s="19">
        <f t="shared" si="6"/>
        <v>1344</v>
      </c>
      <c r="L27" s="20">
        <f t="shared" si="7"/>
        <v>0</v>
      </c>
      <c r="M27" s="21">
        <f t="shared" si="8"/>
        <v>1344</v>
      </c>
      <c r="N27">
        <f>3*$M$3</f>
        <v>98304</v>
      </c>
      <c r="O27">
        <f>M27*M27/$N$3</f>
        <v>882</v>
      </c>
      <c r="P27" s="18">
        <f>((N27-O27)*M27)/$O$3</f>
        <v>998.9560546875</v>
      </c>
      <c r="S27" s="6">
        <f t="shared" si="9"/>
        <v>-44.0439453125</v>
      </c>
      <c r="T27" s="7">
        <f t="shared" si="10"/>
        <v>-4.2228135486577179</v>
      </c>
    </row>
    <row r="28" spans="2:20" x14ac:dyDescent="0.25">
      <c r="B28" s="3">
        <f t="shared" si="11"/>
        <v>22</v>
      </c>
      <c r="C28" s="8">
        <f t="shared" si="2"/>
        <v>4.296875E-2</v>
      </c>
      <c r="D28" s="8">
        <f t="shared" si="2"/>
        <v>0.26998061866787282</v>
      </c>
      <c r="E28" s="6">
        <f t="shared" si="2"/>
        <v>1408</v>
      </c>
      <c r="F28" s="11" t="str">
        <f t="shared" si="3"/>
        <v>580</v>
      </c>
      <c r="I28">
        <f t="shared" si="4"/>
        <v>0.26671275747489837</v>
      </c>
      <c r="J28" s="14">
        <f t="shared" si="5"/>
        <v>1092</v>
      </c>
      <c r="K28" s="19">
        <f t="shared" si="6"/>
        <v>1408</v>
      </c>
      <c r="L28" s="20">
        <f t="shared" si="7"/>
        <v>0</v>
      </c>
      <c r="M28" s="21">
        <f t="shared" si="8"/>
        <v>1408</v>
      </c>
      <c r="N28">
        <f>3*$M$3</f>
        <v>98304</v>
      </c>
      <c r="O28">
        <f>M28*M28/$N$3</f>
        <v>968</v>
      </c>
      <c r="P28" s="18">
        <f>((N28-O28)*M28)/$O$3</f>
        <v>1045.6015625</v>
      </c>
      <c r="S28" s="6">
        <f t="shared" si="9"/>
        <v>-46.3984375</v>
      </c>
      <c r="T28" s="7">
        <f t="shared" si="10"/>
        <v>-4.2489411630036633</v>
      </c>
    </row>
    <row r="29" spans="2:20" x14ac:dyDescent="0.25">
      <c r="B29" s="3">
        <f t="shared" si="11"/>
        <v>23</v>
      </c>
      <c r="C29" s="8">
        <f t="shared" si="2"/>
        <v>4.4921875E-2</v>
      </c>
      <c r="D29" s="8">
        <f t="shared" si="2"/>
        <v>0.28225246497095796</v>
      </c>
      <c r="E29" s="6">
        <f t="shared" si="2"/>
        <v>1472</v>
      </c>
      <c r="F29" s="11" t="str">
        <f t="shared" si="3"/>
        <v>5C0</v>
      </c>
      <c r="I29">
        <f t="shared" si="4"/>
        <v>0.27851968938505306</v>
      </c>
      <c r="J29" s="14">
        <f t="shared" si="5"/>
        <v>1140</v>
      </c>
      <c r="K29" s="19">
        <f t="shared" si="6"/>
        <v>1472</v>
      </c>
      <c r="L29" s="20">
        <f t="shared" si="7"/>
        <v>0</v>
      </c>
      <c r="M29" s="21">
        <f t="shared" si="8"/>
        <v>1472</v>
      </c>
      <c r="N29">
        <f>3*$M$3</f>
        <v>98304</v>
      </c>
      <c r="O29">
        <f>M29*M29/$N$3</f>
        <v>1058</v>
      </c>
      <c r="P29" s="18">
        <f>((N29-O29)*M29)/$O$3</f>
        <v>1092.1181640625</v>
      </c>
      <c r="S29" s="6">
        <f t="shared" si="9"/>
        <v>-47.8818359375</v>
      </c>
      <c r="T29" s="7">
        <f t="shared" si="10"/>
        <v>-4.2001610471491233</v>
      </c>
    </row>
    <row r="30" spans="2:20" x14ac:dyDescent="0.25">
      <c r="B30" s="3">
        <f t="shared" si="11"/>
        <v>24</v>
      </c>
      <c r="C30" s="8">
        <f t="shared" si="2"/>
        <v>4.6875E-2</v>
      </c>
      <c r="D30" s="8">
        <f t="shared" si="2"/>
        <v>0.2945243112740431</v>
      </c>
      <c r="E30" s="6">
        <f t="shared" si="2"/>
        <v>1536</v>
      </c>
      <c r="F30" s="11" t="str">
        <f t="shared" si="3"/>
        <v>600</v>
      </c>
      <c r="I30">
        <f t="shared" si="4"/>
        <v>0.29028467725446233</v>
      </c>
      <c r="J30" s="14">
        <f t="shared" si="5"/>
        <v>1189</v>
      </c>
      <c r="K30" s="19">
        <f t="shared" si="6"/>
        <v>1536</v>
      </c>
      <c r="L30" s="20">
        <f t="shared" si="7"/>
        <v>0</v>
      </c>
      <c r="M30" s="21">
        <f t="shared" si="8"/>
        <v>1536</v>
      </c>
      <c r="N30">
        <f>3*$M$3</f>
        <v>98304</v>
      </c>
      <c r="O30">
        <f>M30*M30/$N$3</f>
        <v>1152</v>
      </c>
      <c r="P30" s="18">
        <f>((N30-O30)*M30)/$O$3</f>
        <v>1138.5</v>
      </c>
      <c r="S30" s="6">
        <f t="shared" si="9"/>
        <v>-50.5</v>
      </c>
      <c r="T30" s="7">
        <f t="shared" si="10"/>
        <v>-4.2472666105971406</v>
      </c>
    </row>
    <row r="31" spans="2:20" x14ac:dyDescent="0.25">
      <c r="B31" s="3">
        <f t="shared" si="11"/>
        <v>25</v>
      </c>
      <c r="C31" s="8">
        <f t="shared" si="2"/>
        <v>4.8828125E-2</v>
      </c>
      <c r="D31" s="8">
        <f t="shared" si="2"/>
        <v>0.30679615757712825</v>
      </c>
      <c r="E31" s="6">
        <f t="shared" si="2"/>
        <v>1600</v>
      </c>
      <c r="F31" s="11" t="str">
        <f t="shared" si="3"/>
        <v>640</v>
      </c>
      <c r="I31">
        <f t="shared" si="4"/>
        <v>0.30200594931922808</v>
      </c>
      <c r="J31" s="14">
        <f t="shared" si="5"/>
        <v>1237</v>
      </c>
      <c r="K31" s="19">
        <f t="shared" si="6"/>
        <v>1600</v>
      </c>
      <c r="L31" s="20">
        <f t="shared" si="7"/>
        <v>0</v>
      </c>
      <c r="M31" s="21">
        <f t="shared" si="8"/>
        <v>1600</v>
      </c>
      <c r="N31">
        <f>3*$M$3</f>
        <v>98304</v>
      </c>
      <c r="O31">
        <f>M31*M31/$N$3</f>
        <v>1250</v>
      </c>
      <c r="P31" s="18">
        <f>((N31-O31)*M31)/$O$3</f>
        <v>1184.7412109375</v>
      </c>
      <c r="S31" s="6">
        <f t="shared" si="9"/>
        <v>-52.2587890625</v>
      </c>
      <c r="T31" s="7">
        <f t="shared" si="10"/>
        <v>-4.2246393744947452</v>
      </c>
    </row>
    <row r="32" spans="2:20" x14ac:dyDescent="0.25">
      <c r="B32" s="3">
        <f t="shared" si="11"/>
        <v>26</v>
      </c>
      <c r="C32" s="8">
        <f t="shared" si="2"/>
        <v>5.078125E-2</v>
      </c>
      <c r="D32" s="8">
        <f t="shared" si="2"/>
        <v>0.31906800388021339</v>
      </c>
      <c r="E32" s="6">
        <f t="shared" si="2"/>
        <v>1664</v>
      </c>
      <c r="F32" s="11" t="str">
        <f t="shared" si="3"/>
        <v>680</v>
      </c>
      <c r="I32">
        <f t="shared" si="4"/>
        <v>0.31368174039889152</v>
      </c>
      <c r="J32" s="14">
        <f t="shared" si="5"/>
        <v>1284</v>
      </c>
      <c r="K32" s="19">
        <f t="shared" si="6"/>
        <v>1664</v>
      </c>
      <c r="L32" s="20">
        <f t="shared" si="7"/>
        <v>0</v>
      </c>
      <c r="M32" s="21">
        <f t="shared" si="8"/>
        <v>1664</v>
      </c>
      <c r="N32">
        <f>3*$M$3</f>
        <v>98304</v>
      </c>
      <c r="O32">
        <f>M32*M32/$N$3</f>
        <v>1352</v>
      </c>
      <c r="P32" s="18">
        <f>((N32-O32)*M32)/$O$3</f>
        <v>1230.8359375</v>
      </c>
      <c r="S32" s="6">
        <f t="shared" si="9"/>
        <v>-53.1640625</v>
      </c>
      <c r="T32" s="7">
        <f t="shared" si="10"/>
        <v>-4.1405033099688477</v>
      </c>
    </row>
    <row r="33" spans="2:20" x14ac:dyDescent="0.25">
      <c r="B33" s="3">
        <f t="shared" si="11"/>
        <v>27</v>
      </c>
      <c r="C33" s="8">
        <f t="shared" si="2"/>
        <v>5.2734375E-2</v>
      </c>
      <c r="D33" s="8">
        <f t="shared" si="2"/>
        <v>0.33133985018329848</v>
      </c>
      <c r="E33" s="6">
        <f t="shared" si="2"/>
        <v>1728</v>
      </c>
      <c r="F33" s="11" t="str">
        <f t="shared" si="3"/>
        <v>6C0</v>
      </c>
      <c r="I33">
        <f t="shared" si="4"/>
        <v>0.32531029216226293</v>
      </c>
      <c r="J33" s="14">
        <f t="shared" si="5"/>
        <v>1332</v>
      </c>
      <c r="K33" s="19">
        <f t="shared" si="6"/>
        <v>1728</v>
      </c>
      <c r="L33" s="20">
        <f t="shared" si="7"/>
        <v>0</v>
      </c>
      <c r="M33" s="21">
        <f t="shared" si="8"/>
        <v>1728</v>
      </c>
      <c r="N33">
        <f>3*$M$3</f>
        <v>98304</v>
      </c>
      <c r="O33">
        <f>M33*M33/$N$3</f>
        <v>1458</v>
      </c>
      <c r="P33" s="18">
        <f>((N33-O33)*M33)/$O$3</f>
        <v>1276.7783203125</v>
      </c>
      <c r="S33" s="6">
        <f t="shared" si="9"/>
        <v>-55.2216796875</v>
      </c>
      <c r="T33" s="7">
        <f t="shared" si="10"/>
        <v>-4.1457717483108105</v>
      </c>
    </row>
    <row r="34" spans="2:20" x14ac:dyDescent="0.25">
      <c r="B34" s="3">
        <f t="shared" si="11"/>
        <v>28</v>
      </c>
      <c r="C34" s="8">
        <f t="shared" si="2"/>
        <v>5.46875E-2</v>
      </c>
      <c r="D34" s="8">
        <f t="shared" si="2"/>
        <v>0.34361169648638362</v>
      </c>
      <c r="E34" s="6">
        <f t="shared" si="2"/>
        <v>1792</v>
      </c>
      <c r="F34" s="11" t="str">
        <f t="shared" si="3"/>
        <v>700</v>
      </c>
      <c r="I34">
        <f t="shared" si="4"/>
        <v>0.33688985339222005</v>
      </c>
      <c r="J34" s="14">
        <f t="shared" si="5"/>
        <v>1379</v>
      </c>
      <c r="K34" s="19">
        <f t="shared" si="6"/>
        <v>1792</v>
      </c>
      <c r="L34" s="20">
        <f t="shared" si="7"/>
        <v>0</v>
      </c>
      <c r="M34" s="21">
        <f t="shared" si="8"/>
        <v>1792</v>
      </c>
      <c r="N34">
        <f>3*$M$3</f>
        <v>98304</v>
      </c>
      <c r="O34">
        <f>M34*M34/$N$3</f>
        <v>1568</v>
      </c>
      <c r="P34" s="18">
        <f>((N34-O34)*M34)/$O$3</f>
        <v>1322.5625</v>
      </c>
      <c r="S34" s="6">
        <f t="shared" si="9"/>
        <v>-56.4375</v>
      </c>
      <c r="T34" s="7">
        <f t="shared" si="10"/>
        <v>-4.0926395939086291</v>
      </c>
    </row>
    <row r="35" spans="2:20" x14ac:dyDescent="0.25">
      <c r="B35" s="3">
        <f t="shared" si="11"/>
        <v>29</v>
      </c>
      <c r="C35" s="8">
        <f t="shared" si="2"/>
        <v>5.6640625E-2</v>
      </c>
      <c r="D35" s="8">
        <f t="shared" si="2"/>
        <v>0.35588354278946877</v>
      </c>
      <c r="E35" s="6">
        <f t="shared" si="2"/>
        <v>1856</v>
      </c>
      <c r="F35" s="11" t="str">
        <f t="shared" si="3"/>
        <v>740</v>
      </c>
      <c r="I35">
        <f t="shared" si="4"/>
        <v>0.34841868024943456</v>
      </c>
      <c r="J35" s="14">
        <f t="shared" si="5"/>
        <v>1427</v>
      </c>
      <c r="K35" s="19">
        <f t="shared" si="6"/>
        <v>1856</v>
      </c>
      <c r="L35" s="20">
        <f t="shared" si="7"/>
        <v>0</v>
      </c>
      <c r="M35" s="21">
        <f t="shared" si="8"/>
        <v>1856</v>
      </c>
      <c r="N35">
        <f>3*$M$3</f>
        <v>98304</v>
      </c>
      <c r="O35">
        <f>M35*M35/$N$3</f>
        <v>1682</v>
      </c>
      <c r="P35" s="18">
        <f>((N35-O35)*M35)/$O$3</f>
        <v>1368.1826171875</v>
      </c>
      <c r="S35" s="6">
        <f t="shared" si="9"/>
        <v>-58.8173828125</v>
      </c>
      <c r="T35" s="7">
        <f t="shared" si="10"/>
        <v>-4.1217507226699368</v>
      </c>
    </row>
    <row r="36" spans="2:20" x14ac:dyDescent="0.25">
      <c r="B36" s="3">
        <f t="shared" si="11"/>
        <v>30</v>
      </c>
      <c r="C36" s="8">
        <f t="shared" si="2"/>
        <v>5.859375E-2</v>
      </c>
      <c r="D36" s="8">
        <f t="shared" si="2"/>
        <v>0.36815538909255385</v>
      </c>
      <c r="E36" s="6">
        <f t="shared" si="2"/>
        <v>1920</v>
      </c>
      <c r="F36" s="11" t="str">
        <f t="shared" si="3"/>
        <v>780</v>
      </c>
      <c r="I36">
        <f t="shared" si="4"/>
        <v>0.35989503653498811</v>
      </c>
      <c r="J36" s="14">
        <f t="shared" si="5"/>
        <v>1474</v>
      </c>
      <c r="K36" s="19">
        <f t="shared" si="6"/>
        <v>1920</v>
      </c>
      <c r="L36" s="20">
        <f t="shared" si="7"/>
        <v>0</v>
      </c>
      <c r="M36" s="21">
        <f t="shared" si="8"/>
        <v>1920</v>
      </c>
      <c r="N36">
        <f>3*$M$3</f>
        <v>98304</v>
      </c>
      <c r="O36">
        <f>M36*M36/$N$3</f>
        <v>1800</v>
      </c>
      <c r="P36" s="18">
        <f>((N36-O36)*M36)/$O$3</f>
        <v>1413.6328125</v>
      </c>
      <c r="S36" s="6">
        <f t="shared" si="9"/>
        <v>-60.3671875</v>
      </c>
      <c r="T36" s="7">
        <f t="shared" si="10"/>
        <v>-4.0954672659430118</v>
      </c>
    </row>
    <row r="37" spans="2:20" x14ac:dyDescent="0.25">
      <c r="B37" s="3">
        <f t="shared" si="11"/>
        <v>31</v>
      </c>
      <c r="C37" s="8">
        <f t="shared" si="2"/>
        <v>6.0546875E-2</v>
      </c>
      <c r="D37" s="8">
        <f t="shared" si="2"/>
        <v>0.380427235395639</v>
      </c>
      <c r="E37" s="6">
        <f t="shared" si="2"/>
        <v>1984</v>
      </c>
      <c r="F37" s="11" t="str">
        <f t="shared" si="3"/>
        <v>7C0</v>
      </c>
      <c r="I37">
        <f t="shared" si="4"/>
        <v>0.37131719395183754</v>
      </c>
      <c r="J37" s="14">
        <f t="shared" si="5"/>
        <v>1520</v>
      </c>
      <c r="K37" s="19">
        <f t="shared" si="6"/>
        <v>1984</v>
      </c>
      <c r="L37" s="20">
        <f t="shared" si="7"/>
        <v>0</v>
      </c>
      <c r="M37" s="21">
        <f t="shared" si="8"/>
        <v>1984</v>
      </c>
      <c r="N37">
        <f>3*$M$3</f>
        <v>98304</v>
      </c>
      <c r="O37">
        <f>M37*M37/$N$3</f>
        <v>1922</v>
      </c>
      <c r="P37" s="18">
        <f>((N37-O37)*M37)/$O$3</f>
        <v>1458.9072265625</v>
      </c>
      <c r="S37" s="6">
        <f t="shared" si="9"/>
        <v>-61.0927734375</v>
      </c>
      <c r="T37" s="7">
        <f t="shared" si="10"/>
        <v>-4.0192614103618425</v>
      </c>
    </row>
    <row r="38" spans="2:20" x14ac:dyDescent="0.25">
      <c r="B38" s="3">
        <f t="shared" si="11"/>
        <v>32</v>
      </c>
      <c r="C38" s="8">
        <f t="shared" si="2"/>
        <v>6.25E-2</v>
      </c>
      <c r="D38" s="8">
        <f t="shared" si="2"/>
        <v>0.39269908169872414</v>
      </c>
      <c r="E38" s="6">
        <f t="shared" si="2"/>
        <v>2048</v>
      </c>
      <c r="F38" s="11" t="str">
        <f t="shared" si="3"/>
        <v>800</v>
      </c>
      <c r="I38">
        <f t="shared" si="4"/>
        <v>0.38268343236508978</v>
      </c>
      <c r="J38" s="14">
        <f t="shared" si="5"/>
        <v>1567</v>
      </c>
      <c r="K38" s="19">
        <f t="shared" si="6"/>
        <v>2048</v>
      </c>
      <c r="L38" s="20">
        <f t="shared" si="7"/>
        <v>0</v>
      </c>
      <c r="M38" s="21">
        <f t="shared" si="8"/>
        <v>2048</v>
      </c>
      <c r="N38">
        <f>3*$M$3</f>
        <v>98304</v>
      </c>
      <c r="O38">
        <f>M38*M38/$N$3</f>
        <v>2048</v>
      </c>
      <c r="P38" s="18">
        <f>((N38-O38)*M38)/$O$3</f>
        <v>1504</v>
      </c>
      <c r="S38" s="6">
        <f t="shared" si="9"/>
        <v>-63</v>
      </c>
      <c r="T38" s="7">
        <f t="shared" si="10"/>
        <v>-4.0204211869814932</v>
      </c>
    </row>
    <row r="39" spans="2:20" x14ac:dyDescent="0.25">
      <c r="B39" s="3">
        <f t="shared" si="11"/>
        <v>33</v>
      </c>
      <c r="C39" s="8">
        <f t="shared" ref="C39:E70" si="12">$B39*C$3/$B$3</f>
        <v>6.4453125E-2</v>
      </c>
      <c r="D39" s="8">
        <f t="shared" si="12"/>
        <v>0.40497092800180928</v>
      </c>
      <c r="E39" s="6">
        <f t="shared" si="12"/>
        <v>2112</v>
      </c>
      <c r="F39" s="11" t="str">
        <f t="shared" si="3"/>
        <v>840</v>
      </c>
      <c r="I39">
        <f t="shared" si="4"/>
        <v>0.3939920400610481</v>
      </c>
      <c r="J39" s="14">
        <f t="shared" si="5"/>
        <v>1613</v>
      </c>
      <c r="K39" s="19">
        <f t="shared" si="6"/>
        <v>2112</v>
      </c>
      <c r="L39" s="20">
        <f t="shared" si="7"/>
        <v>0</v>
      </c>
      <c r="M39" s="21">
        <f t="shared" si="8"/>
        <v>2112</v>
      </c>
      <c r="N39">
        <f>3*$M$3</f>
        <v>98304</v>
      </c>
      <c r="O39">
        <f>M39*M39/$N$3</f>
        <v>2178</v>
      </c>
      <c r="P39" s="18">
        <f>((N39-O39)*M39)/$O$3</f>
        <v>1548.9052734375</v>
      </c>
      <c r="S39" s="6">
        <f t="shared" si="9"/>
        <v>-64.0947265625</v>
      </c>
      <c r="T39" s="7">
        <f t="shared" si="10"/>
        <v>-3.9736346287972721</v>
      </c>
    </row>
    <row r="40" spans="2:20" x14ac:dyDescent="0.25">
      <c r="B40" s="3">
        <f t="shared" si="11"/>
        <v>34</v>
      </c>
      <c r="C40" s="8">
        <f t="shared" si="12"/>
        <v>6.640625E-2</v>
      </c>
      <c r="D40" s="8">
        <f t="shared" si="12"/>
        <v>0.41724277430489443</v>
      </c>
      <c r="E40" s="6">
        <f t="shared" si="12"/>
        <v>2176</v>
      </c>
      <c r="F40" s="11" t="str">
        <f t="shared" si="3"/>
        <v>880</v>
      </c>
      <c r="I40">
        <f t="shared" si="4"/>
        <v>0.40524131400498986</v>
      </c>
      <c r="J40" s="14">
        <f t="shared" si="5"/>
        <v>1659</v>
      </c>
      <c r="K40" s="19">
        <f t="shared" si="6"/>
        <v>2176</v>
      </c>
      <c r="L40" s="20">
        <f t="shared" si="7"/>
        <v>0</v>
      </c>
      <c r="M40" s="21">
        <f t="shared" si="8"/>
        <v>2176</v>
      </c>
      <c r="N40">
        <f>3*$M$3</f>
        <v>98304</v>
      </c>
      <c r="O40">
        <f>M40*M40/$N$3</f>
        <v>2312</v>
      </c>
      <c r="P40" s="18">
        <f>((N40-O40)*M40)/$O$3</f>
        <v>1593.6171875</v>
      </c>
      <c r="S40" s="6">
        <f t="shared" si="9"/>
        <v>-65.3828125</v>
      </c>
      <c r="T40" s="7">
        <f t="shared" si="10"/>
        <v>-3.9410977998794459</v>
      </c>
    </row>
    <row r="41" spans="2:20" x14ac:dyDescent="0.25">
      <c r="B41" s="3">
        <f t="shared" si="11"/>
        <v>35</v>
      </c>
      <c r="C41" s="8">
        <f t="shared" si="12"/>
        <v>6.8359375E-2</v>
      </c>
      <c r="D41" s="8">
        <f t="shared" si="12"/>
        <v>0.42951462060797951</v>
      </c>
      <c r="E41" s="6">
        <f t="shared" si="12"/>
        <v>2240</v>
      </c>
      <c r="F41" s="11" t="str">
        <f t="shared" si="3"/>
        <v>8C0</v>
      </c>
      <c r="I41">
        <f t="shared" si="4"/>
        <v>0.41642956009763715</v>
      </c>
      <c r="J41" s="14">
        <f t="shared" si="5"/>
        <v>1705</v>
      </c>
      <c r="K41" s="19">
        <f t="shared" si="6"/>
        <v>2240</v>
      </c>
      <c r="L41" s="20">
        <f t="shared" si="7"/>
        <v>0</v>
      </c>
      <c r="M41" s="21">
        <f t="shared" si="8"/>
        <v>2240</v>
      </c>
      <c r="N41">
        <f>3*$M$3</f>
        <v>98304</v>
      </c>
      <c r="O41">
        <f>M41*M41/$N$3</f>
        <v>2450</v>
      </c>
      <c r="P41" s="18">
        <f>((N41-O41)*M41)/$O$3</f>
        <v>1638.1298828125</v>
      </c>
      <c r="S41" s="6">
        <f t="shared" si="9"/>
        <v>-66.8701171875</v>
      </c>
      <c r="T41" s="7">
        <f t="shared" si="10"/>
        <v>-3.9220010080645165</v>
      </c>
    </row>
    <row r="42" spans="2:20" x14ac:dyDescent="0.25">
      <c r="B42" s="3">
        <f t="shared" si="11"/>
        <v>36</v>
      </c>
      <c r="C42" s="8">
        <f t="shared" si="12"/>
        <v>7.03125E-2</v>
      </c>
      <c r="D42" s="8">
        <f t="shared" si="12"/>
        <v>0.44178646691106466</v>
      </c>
      <c r="E42" s="6">
        <f t="shared" si="12"/>
        <v>2304</v>
      </c>
      <c r="F42" s="11" t="str">
        <f t="shared" si="3"/>
        <v>900</v>
      </c>
      <c r="I42">
        <f t="shared" si="4"/>
        <v>0.42755509343028208</v>
      </c>
      <c r="J42" s="14">
        <f t="shared" si="5"/>
        <v>1751</v>
      </c>
      <c r="K42" s="19">
        <f t="shared" si="6"/>
        <v>2304</v>
      </c>
      <c r="L42" s="20">
        <f t="shared" si="7"/>
        <v>0</v>
      </c>
      <c r="M42" s="21">
        <f t="shared" si="8"/>
        <v>2304</v>
      </c>
      <c r="N42">
        <f>3*$M$3</f>
        <v>98304</v>
      </c>
      <c r="O42">
        <f>M42*M42/$N$3</f>
        <v>2592</v>
      </c>
      <c r="P42" s="18">
        <f>((N42-O42)*M42)/$O$3</f>
        <v>1682.4375</v>
      </c>
      <c r="S42" s="6">
        <f t="shared" si="9"/>
        <v>-68.5625</v>
      </c>
      <c r="T42" s="7">
        <f t="shared" si="10"/>
        <v>-3.9156196459166188</v>
      </c>
    </row>
    <row r="43" spans="2:20" x14ac:dyDescent="0.25">
      <c r="B43" s="3">
        <f t="shared" si="11"/>
        <v>37</v>
      </c>
      <c r="C43" s="8">
        <f t="shared" si="12"/>
        <v>7.2265625E-2</v>
      </c>
      <c r="D43" s="8">
        <f t="shared" si="12"/>
        <v>0.4540583132141498</v>
      </c>
      <c r="E43" s="6">
        <f t="shared" si="12"/>
        <v>2368</v>
      </c>
      <c r="F43" s="11" t="str">
        <f t="shared" si="3"/>
        <v>940</v>
      </c>
      <c r="I43">
        <f t="shared" si="4"/>
        <v>0.43861623853852766</v>
      </c>
      <c r="J43" s="14">
        <f t="shared" si="5"/>
        <v>1796</v>
      </c>
      <c r="K43" s="19">
        <f t="shared" si="6"/>
        <v>2368</v>
      </c>
      <c r="L43" s="20">
        <f t="shared" si="7"/>
        <v>0</v>
      </c>
      <c r="M43" s="21">
        <f t="shared" si="8"/>
        <v>2368</v>
      </c>
      <c r="N43">
        <f>3*$M$3</f>
        <v>98304</v>
      </c>
      <c r="O43">
        <f>M43*M43/$N$3</f>
        <v>2738</v>
      </c>
      <c r="P43" s="18">
        <f>((N43-O43)*M43)/$O$3</f>
        <v>1726.5341796875</v>
      </c>
      <c r="S43" s="6">
        <f t="shared" si="9"/>
        <v>-69.4658203125</v>
      </c>
      <c r="T43" s="7">
        <f t="shared" si="10"/>
        <v>-3.8678073670657018</v>
      </c>
    </row>
    <row r="44" spans="2:20" x14ac:dyDescent="0.25">
      <c r="B44" s="3">
        <f t="shared" si="11"/>
        <v>38</v>
      </c>
      <c r="C44" s="8">
        <f t="shared" si="12"/>
        <v>7.421875E-2</v>
      </c>
      <c r="D44" s="8">
        <f t="shared" si="12"/>
        <v>0.46633015951723489</v>
      </c>
      <c r="E44" s="6">
        <f t="shared" si="12"/>
        <v>2432</v>
      </c>
      <c r="F44" s="11" t="str">
        <f t="shared" si="3"/>
        <v>980</v>
      </c>
      <c r="I44">
        <f t="shared" si="4"/>
        <v>0.44961132965460654</v>
      </c>
      <c r="J44" s="14">
        <f t="shared" si="5"/>
        <v>1841</v>
      </c>
      <c r="K44" s="19">
        <f t="shared" si="6"/>
        <v>2432</v>
      </c>
      <c r="L44" s="20">
        <f t="shared" si="7"/>
        <v>0</v>
      </c>
      <c r="M44" s="21">
        <f t="shared" si="8"/>
        <v>2432</v>
      </c>
      <c r="N44">
        <f>3*$M$3</f>
        <v>98304</v>
      </c>
      <c r="O44">
        <f>M44*M44/$N$3</f>
        <v>2888</v>
      </c>
      <c r="P44" s="18">
        <f>((N44-O44)*M44)/$O$3</f>
        <v>1770.4140625</v>
      </c>
      <c r="S44" s="6">
        <f t="shared" si="9"/>
        <v>-70.5859375</v>
      </c>
      <c r="T44" s="7">
        <f t="shared" si="10"/>
        <v>-3.8341085008147742</v>
      </c>
    </row>
    <row r="45" spans="2:20" x14ac:dyDescent="0.25">
      <c r="B45" s="3">
        <f t="shared" si="11"/>
        <v>39</v>
      </c>
      <c r="C45" s="8">
        <f t="shared" si="12"/>
        <v>7.6171875E-2</v>
      </c>
      <c r="D45" s="8">
        <f t="shared" si="12"/>
        <v>0.47860200582032003</v>
      </c>
      <c r="E45" s="6">
        <f t="shared" si="12"/>
        <v>2496</v>
      </c>
      <c r="F45" s="11" t="str">
        <f t="shared" si="3"/>
        <v>9C0</v>
      </c>
      <c r="I45">
        <f t="shared" si="4"/>
        <v>0.46053871095824001</v>
      </c>
      <c r="J45" s="14">
        <f t="shared" si="5"/>
        <v>1886</v>
      </c>
      <c r="K45" s="19">
        <f t="shared" si="6"/>
        <v>2496</v>
      </c>
      <c r="L45" s="20">
        <f t="shared" si="7"/>
        <v>0</v>
      </c>
      <c r="M45" s="21">
        <f t="shared" si="8"/>
        <v>2496</v>
      </c>
      <c r="N45">
        <f>3*$M$3</f>
        <v>98304</v>
      </c>
      <c r="O45">
        <f>M45*M45/$N$3</f>
        <v>3042</v>
      </c>
      <c r="P45" s="18">
        <f>((N45-O45)*M45)/$O$3</f>
        <v>1814.0712890625</v>
      </c>
      <c r="S45" s="6">
        <f t="shared" si="9"/>
        <v>-71.9287109375</v>
      </c>
      <c r="T45" s="7">
        <f t="shared" si="10"/>
        <v>-3.8138234855514321</v>
      </c>
    </row>
    <row r="46" spans="2:20" x14ac:dyDescent="0.25">
      <c r="B46" s="3">
        <f t="shared" si="11"/>
        <v>40</v>
      </c>
      <c r="C46" s="8">
        <f t="shared" si="12"/>
        <v>7.8125E-2</v>
      </c>
      <c r="D46" s="8">
        <f t="shared" si="12"/>
        <v>0.49087385212340517</v>
      </c>
      <c r="E46" s="6">
        <f t="shared" si="12"/>
        <v>2560</v>
      </c>
      <c r="F46" s="11" t="str">
        <f t="shared" si="3"/>
        <v>A00</v>
      </c>
      <c r="I46">
        <f t="shared" si="4"/>
        <v>0.47139673682599764</v>
      </c>
      <c r="J46" s="14">
        <f t="shared" si="5"/>
        <v>1930</v>
      </c>
      <c r="K46" s="19">
        <f t="shared" si="6"/>
        <v>2560</v>
      </c>
      <c r="L46" s="20">
        <f t="shared" si="7"/>
        <v>0</v>
      </c>
      <c r="M46" s="21">
        <f t="shared" si="8"/>
        <v>2560</v>
      </c>
      <c r="N46">
        <f>3*$M$3</f>
        <v>98304</v>
      </c>
      <c r="O46">
        <f>M46*M46/$N$3</f>
        <v>3200</v>
      </c>
      <c r="P46" s="18">
        <f>((N46-O46)*M46)/$O$3</f>
        <v>1857.5</v>
      </c>
      <c r="S46" s="6">
        <f t="shared" si="9"/>
        <v>-72.5</v>
      </c>
      <c r="T46" s="7">
        <f t="shared" si="10"/>
        <v>-3.7564766839378239</v>
      </c>
    </row>
    <row r="47" spans="2:20" x14ac:dyDescent="0.25">
      <c r="B47" s="3">
        <f t="shared" si="11"/>
        <v>41</v>
      </c>
      <c r="C47" s="8">
        <f t="shared" si="12"/>
        <v>8.0078125E-2</v>
      </c>
      <c r="D47" s="8">
        <f t="shared" si="12"/>
        <v>0.50314569842649026</v>
      </c>
      <c r="E47" s="6">
        <f t="shared" si="12"/>
        <v>2624</v>
      </c>
      <c r="F47" s="11" t="str">
        <f t="shared" si="3"/>
        <v>A40</v>
      </c>
      <c r="I47">
        <f t="shared" ref="I47:I110" si="13">SIN(D47)</f>
        <v>0.48218377207912272</v>
      </c>
      <c r="J47" s="14">
        <f t="shared" si="5"/>
        <v>1975</v>
      </c>
      <c r="K47" s="19">
        <f t="shared" ref="K47:K110" si="14">MOD(E47+$E$3/2, $E$3) - ($E$3/2)</f>
        <v>2624</v>
      </c>
      <c r="L47" s="20">
        <f t="shared" ref="L47:L110" si="15">INT(MOD(E47/($E$3/4), 4))</f>
        <v>0</v>
      </c>
      <c r="M47" s="21">
        <f t="shared" ref="M47:M110" si="16">IF(OR(L47=1, L47=2), SIGN(K47)*($E$3/2)-K47, K47)</f>
        <v>2624</v>
      </c>
      <c r="N47">
        <f>3*$M$3</f>
        <v>98304</v>
      </c>
      <c r="O47">
        <f>M47*M47/$N$3</f>
        <v>3362</v>
      </c>
      <c r="P47" s="18">
        <f>((N47-O47)*M47)/$O$3</f>
        <v>1900.6943359375</v>
      </c>
      <c r="S47" s="6">
        <f t="shared" si="9"/>
        <v>-74.3056640625</v>
      </c>
      <c r="T47" s="7">
        <f t="shared" si="10"/>
        <v>-3.76231210443038</v>
      </c>
    </row>
    <row r="48" spans="2:20" x14ac:dyDescent="0.25">
      <c r="B48" s="3">
        <f t="shared" si="11"/>
        <v>42</v>
      </c>
      <c r="C48" s="8">
        <f t="shared" si="12"/>
        <v>8.203125E-2</v>
      </c>
      <c r="D48" s="8">
        <f t="shared" si="12"/>
        <v>0.51541754472957546</v>
      </c>
      <c r="E48" s="6">
        <f t="shared" si="12"/>
        <v>2688</v>
      </c>
      <c r="F48" s="11" t="str">
        <f t="shared" si="3"/>
        <v>A80</v>
      </c>
      <c r="I48">
        <f t="shared" si="13"/>
        <v>0.49289819222978404</v>
      </c>
      <c r="J48" s="14">
        <f t="shared" si="5"/>
        <v>2018</v>
      </c>
      <c r="K48" s="19">
        <f t="shared" si="14"/>
        <v>2688</v>
      </c>
      <c r="L48" s="20">
        <f t="shared" si="15"/>
        <v>0</v>
      </c>
      <c r="M48" s="21">
        <f t="shared" si="16"/>
        <v>2688</v>
      </c>
      <c r="N48">
        <f>3*$M$3</f>
        <v>98304</v>
      </c>
      <c r="O48">
        <f>M48*M48/$N$3</f>
        <v>3528</v>
      </c>
      <c r="P48" s="18">
        <f>((N48-O48)*M48)/$O$3</f>
        <v>1943.6484375</v>
      </c>
      <c r="S48" s="6">
        <f t="shared" si="9"/>
        <v>-74.3515625</v>
      </c>
      <c r="T48" s="7">
        <f t="shared" si="10"/>
        <v>-3.6844183597621405</v>
      </c>
    </row>
    <row r="49" spans="2:20" x14ac:dyDescent="0.25">
      <c r="B49" s="3">
        <f t="shared" si="11"/>
        <v>43</v>
      </c>
      <c r="C49" s="8">
        <f t="shared" si="12"/>
        <v>8.3984375E-2</v>
      </c>
      <c r="D49" s="8">
        <f t="shared" si="12"/>
        <v>0.52768939103266055</v>
      </c>
      <c r="E49" s="6">
        <f t="shared" si="12"/>
        <v>2752</v>
      </c>
      <c r="F49" s="11" t="str">
        <f t="shared" si="3"/>
        <v>AC0</v>
      </c>
      <c r="I49">
        <f t="shared" si="13"/>
        <v>0.50353838372571758</v>
      </c>
      <c r="J49" s="14">
        <f t="shared" si="5"/>
        <v>2062</v>
      </c>
      <c r="K49" s="19">
        <f t="shared" si="14"/>
        <v>2752</v>
      </c>
      <c r="L49" s="20">
        <f t="shared" si="15"/>
        <v>0</v>
      </c>
      <c r="M49" s="21">
        <f t="shared" si="16"/>
        <v>2752</v>
      </c>
      <c r="N49">
        <f>3*$M$3</f>
        <v>98304</v>
      </c>
      <c r="O49">
        <f>M49*M49/$N$3</f>
        <v>3698</v>
      </c>
      <c r="P49" s="18">
        <f>((N49-O49)*M49)/$O$3</f>
        <v>1986.3564453125</v>
      </c>
      <c r="S49" s="6">
        <f t="shared" si="9"/>
        <v>-75.6435546875</v>
      </c>
      <c r="T49" s="7">
        <f t="shared" si="10"/>
        <v>-3.6684556104510184</v>
      </c>
    </row>
    <row r="50" spans="2:20" x14ac:dyDescent="0.25">
      <c r="B50" s="3">
        <f t="shared" si="11"/>
        <v>44</v>
      </c>
      <c r="C50" s="8">
        <f t="shared" si="12"/>
        <v>8.59375E-2</v>
      </c>
      <c r="D50" s="8">
        <f t="shared" si="12"/>
        <v>0.53996123733574564</v>
      </c>
      <c r="E50" s="6">
        <f t="shared" si="12"/>
        <v>2816</v>
      </c>
      <c r="F50" s="11" t="str">
        <f t="shared" si="3"/>
        <v>B00</v>
      </c>
      <c r="I50">
        <f t="shared" si="13"/>
        <v>0.51410274419322166</v>
      </c>
      <c r="J50" s="14">
        <f t="shared" si="5"/>
        <v>2105</v>
      </c>
      <c r="K50" s="19">
        <f t="shared" si="14"/>
        <v>2816</v>
      </c>
      <c r="L50" s="20">
        <f t="shared" si="15"/>
        <v>0</v>
      </c>
      <c r="M50" s="21">
        <f t="shared" si="16"/>
        <v>2816</v>
      </c>
      <c r="N50">
        <f>3*$M$3</f>
        <v>98304</v>
      </c>
      <c r="O50">
        <f>M50*M50/$N$3</f>
        <v>3872</v>
      </c>
      <c r="P50" s="18">
        <f>((N50-O50)*M50)/$O$3</f>
        <v>2028.8125</v>
      </c>
      <c r="S50" s="6">
        <f t="shared" si="9"/>
        <v>-76.1875</v>
      </c>
      <c r="T50" s="7">
        <f t="shared" si="10"/>
        <v>-3.619358669833729</v>
      </c>
    </row>
    <row r="51" spans="2:20" x14ac:dyDescent="0.25">
      <c r="B51" s="3">
        <f t="shared" si="11"/>
        <v>45</v>
      </c>
      <c r="C51" s="8">
        <f t="shared" si="12"/>
        <v>8.7890625E-2</v>
      </c>
      <c r="D51" s="8">
        <f t="shared" si="12"/>
        <v>0.55223308363883084</v>
      </c>
      <c r="E51" s="6">
        <f t="shared" si="12"/>
        <v>2880</v>
      </c>
      <c r="F51" s="11" t="str">
        <f t="shared" si="3"/>
        <v>B40</v>
      </c>
      <c r="I51">
        <f t="shared" si="13"/>
        <v>0.52458968267846895</v>
      </c>
      <c r="J51" s="14">
        <f t="shared" si="5"/>
        <v>2148</v>
      </c>
      <c r="K51" s="19">
        <f t="shared" si="14"/>
        <v>2880</v>
      </c>
      <c r="L51" s="20">
        <f t="shared" si="15"/>
        <v>0</v>
      </c>
      <c r="M51" s="21">
        <f t="shared" si="16"/>
        <v>2880</v>
      </c>
      <c r="N51">
        <f>3*$M$3</f>
        <v>98304</v>
      </c>
      <c r="O51">
        <f>M51*M51/$N$3</f>
        <v>4050</v>
      </c>
      <c r="P51" s="18">
        <f>((N51-O51)*M51)/$O$3</f>
        <v>2071.0107421875</v>
      </c>
      <c r="S51" s="6">
        <f t="shared" si="9"/>
        <v>-76.9892578125</v>
      </c>
      <c r="T51" s="7">
        <f t="shared" si="10"/>
        <v>-3.5842298795391061</v>
      </c>
    </row>
    <row r="52" spans="2:20" x14ac:dyDescent="0.25">
      <c r="B52" s="3">
        <f t="shared" si="11"/>
        <v>46</v>
      </c>
      <c r="C52" s="8">
        <f t="shared" si="12"/>
        <v>8.984375E-2</v>
      </c>
      <c r="D52" s="8">
        <f t="shared" si="12"/>
        <v>0.56450492994191592</v>
      </c>
      <c r="E52" s="6">
        <f t="shared" si="12"/>
        <v>2944</v>
      </c>
      <c r="F52" s="11" t="str">
        <f t="shared" si="3"/>
        <v>B80</v>
      </c>
      <c r="I52">
        <f t="shared" si="13"/>
        <v>0.53499761988709715</v>
      </c>
      <c r="J52" s="14">
        <f t="shared" si="5"/>
        <v>2191</v>
      </c>
      <c r="K52" s="19">
        <f t="shared" si="14"/>
        <v>2944</v>
      </c>
      <c r="L52" s="20">
        <f t="shared" si="15"/>
        <v>0</v>
      </c>
      <c r="M52" s="21">
        <f t="shared" si="16"/>
        <v>2944</v>
      </c>
      <c r="N52">
        <f>3*$M$3</f>
        <v>98304</v>
      </c>
      <c r="O52">
        <f>M52*M52/$N$3</f>
        <v>4232</v>
      </c>
      <c r="P52" s="18">
        <f>((N52-O52)*M52)/$O$3</f>
        <v>2112.9453125</v>
      </c>
      <c r="S52" s="6">
        <f t="shared" si="9"/>
        <v>-78.0546875</v>
      </c>
      <c r="T52" s="7">
        <f t="shared" si="10"/>
        <v>-3.5625142628936559</v>
      </c>
    </row>
    <row r="53" spans="2:20" x14ac:dyDescent="0.25">
      <c r="B53" s="3">
        <f t="shared" si="11"/>
        <v>47</v>
      </c>
      <c r="C53" s="8">
        <f t="shared" si="12"/>
        <v>9.1796875E-2</v>
      </c>
      <c r="D53" s="8">
        <f t="shared" si="12"/>
        <v>0.57677677624500112</v>
      </c>
      <c r="E53" s="6">
        <f t="shared" si="12"/>
        <v>3008</v>
      </c>
      <c r="F53" s="11" t="str">
        <f t="shared" si="3"/>
        <v>BC0</v>
      </c>
      <c r="I53">
        <f t="shared" si="13"/>
        <v>0.54532498842204646</v>
      </c>
      <c r="J53" s="14">
        <f t="shared" si="5"/>
        <v>2233</v>
      </c>
      <c r="K53" s="19">
        <f t="shared" si="14"/>
        <v>3008</v>
      </c>
      <c r="L53" s="20">
        <f t="shared" si="15"/>
        <v>0</v>
      </c>
      <c r="M53" s="21">
        <f t="shared" si="16"/>
        <v>3008</v>
      </c>
      <c r="N53">
        <f>3*$M$3</f>
        <v>98304</v>
      </c>
      <c r="O53">
        <f>M53*M53/$N$3</f>
        <v>4418</v>
      </c>
      <c r="P53" s="18">
        <f>((N53-O53)*M53)/$O$3</f>
        <v>2154.6103515625</v>
      </c>
      <c r="S53" s="6">
        <f t="shared" si="9"/>
        <v>-78.3896484375</v>
      </c>
      <c r="T53" s="7">
        <f t="shared" si="10"/>
        <v>-3.5105082148454994</v>
      </c>
    </row>
    <row r="54" spans="2:20" x14ac:dyDescent="0.25">
      <c r="B54" s="3">
        <f t="shared" si="11"/>
        <v>48</v>
      </c>
      <c r="C54" s="8">
        <f t="shared" si="12"/>
        <v>9.375E-2</v>
      </c>
      <c r="D54" s="8">
        <f t="shared" si="12"/>
        <v>0.58904862254808621</v>
      </c>
      <c r="E54" s="6">
        <f t="shared" si="12"/>
        <v>3072</v>
      </c>
      <c r="F54" s="11" t="str">
        <f t="shared" si="3"/>
        <v>C00</v>
      </c>
      <c r="I54">
        <f t="shared" si="13"/>
        <v>0.55557023301960218</v>
      </c>
      <c r="J54" s="14">
        <f t="shared" si="5"/>
        <v>2275</v>
      </c>
      <c r="K54" s="19">
        <f t="shared" si="14"/>
        <v>3072</v>
      </c>
      <c r="L54" s="20">
        <f t="shared" si="15"/>
        <v>0</v>
      </c>
      <c r="M54" s="21">
        <f t="shared" si="16"/>
        <v>3072</v>
      </c>
      <c r="N54">
        <f>3*$M$3</f>
        <v>98304</v>
      </c>
      <c r="O54">
        <f>M54*M54/$N$3</f>
        <v>4608</v>
      </c>
      <c r="P54" s="18">
        <f>((N54-O54)*M54)/$O$3</f>
        <v>2196</v>
      </c>
      <c r="S54" s="6">
        <f t="shared" si="9"/>
        <v>-79</v>
      </c>
      <c r="T54" s="7">
        <f t="shared" si="10"/>
        <v>-3.4725274725274722</v>
      </c>
    </row>
    <row r="55" spans="2:20" x14ac:dyDescent="0.25">
      <c r="B55" s="3">
        <f t="shared" si="11"/>
        <v>49</v>
      </c>
      <c r="C55" s="8">
        <f t="shared" si="12"/>
        <v>9.5703125E-2</v>
      </c>
      <c r="D55" s="8">
        <f t="shared" si="12"/>
        <v>0.6013204688511713</v>
      </c>
      <c r="E55" s="6">
        <f t="shared" si="12"/>
        <v>3136</v>
      </c>
      <c r="F55" s="11" t="str">
        <f t="shared" si="3"/>
        <v>C40</v>
      </c>
      <c r="I55">
        <f t="shared" si="13"/>
        <v>0.56573181078361312</v>
      </c>
      <c r="J55" s="14">
        <f t="shared" si="5"/>
        <v>2317</v>
      </c>
      <c r="K55" s="19">
        <f t="shared" si="14"/>
        <v>3136</v>
      </c>
      <c r="L55" s="20">
        <f t="shared" si="15"/>
        <v>0</v>
      </c>
      <c r="M55" s="21">
        <f t="shared" si="16"/>
        <v>3136</v>
      </c>
      <c r="N55">
        <f>3*$M$3</f>
        <v>98304</v>
      </c>
      <c r="O55">
        <f>M55*M55/$N$3</f>
        <v>4802</v>
      </c>
      <c r="P55" s="18">
        <f>((N55-O55)*M55)/$O$3</f>
        <v>2237.1083984375</v>
      </c>
      <c r="S55" s="6">
        <f t="shared" si="9"/>
        <v>-79.8916015625</v>
      </c>
      <c r="T55" s="7">
        <f t="shared" si="10"/>
        <v>-3.4480622167673718</v>
      </c>
    </row>
    <row r="56" spans="2:20" x14ac:dyDescent="0.25">
      <c r="B56" s="3">
        <f t="shared" si="11"/>
        <v>50</v>
      </c>
      <c r="C56" s="8">
        <f t="shared" si="12"/>
        <v>9.765625E-2</v>
      </c>
      <c r="D56" s="8">
        <f t="shared" si="12"/>
        <v>0.6135923151542565</v>
      </c>
      <c r="E56" s="6">
        <f t="shared" si="12"/>
        <v>3200</v>
      </c>
      <c r="F56" s="11" t="str">
        <f t="shared" si="3"/>
        <v>C80</v>
      </c>
      <c r="I56">
        <f t="shared" si="13"/>
        <v>0.57580819141784534</v>
      </c>
      <c r="J56" s="14">
        <f t="shared" si="5"/>
        <v>2358</v>
      </c>
      <c r="K56" s="19">
        <f t="shared" si="14"/>
        <v>3200</v>
      </c>
      <c r="L56" s="20">
        <f t="shared" si="15"/>
        <v>0</v>
      </c>
      <c r="M56" s="21">
        <f t="shared" si="16"/>
        <v>3200</v>
      </c>
      <c r="N56">
        <f>3*$M$3</f>
        <v>98304</v>
      </c>
      <c r="O56">
        <f>M56*M56/$N$3</f>
        <v>5000</v>
      </c>
      <c r="P56" s="18">
        <f>((N56-O56)*M56)/$O$3</f>
        <v>2277.9296875</v>
      </c>
      <c r="S56" s="6">
        <f t="shared" si="9"/>
        <v>-80.0703125</v>
      </c>
      <c r="T56" s="7">
        <f t="shared" si="10"/>
        <v>-3.3956875530110264</v>
      </c>
    </row>
    <row r="57" spans="2:20" x14ac:dyDescent="0.25">
      <c r="B57" s="3">
        <f t="shared" si="11"/>
        <v>51</v>
      </c>
      <c r="C57" s="8">
        <f t="shared" si="12"/>
        <v>9.9609375E-2</v>
      </c>
      <c r="D57" s="8">
        <f t="shared" si="12"/>
        <v>0.62586416145734158</v>
      </c>
      <c r="E57" s="6">
        <f t="shared" si="12"/>
        <v>3264</v>
      </c>
      <c r="F57" s="11" t="str">
        <f t="shared" si="3"/>
        <v>CC0</v>
      </c>
      <c r="I57">
        <f t="shared" si="13"/>
        <v>0.58579785745643886</v>
      </c>
      <c r="J57" s="14">
        <f t="shared" si="5"/>
        <v>2399</v>
      </c>
      <c r="K57" s="19">
        <f t="shared" si="14"/>
        <v>3264</v>
      </c>
      <c r="L57" s="20">
        <f t="shared" si="15"/>
        <v>0</v>
      </c>
      <c r="M57" s="21">
        <f t="shared" si="16"/>
        <v>3264</v>
      </c>
      <c r="N57">
        <f>3*$M$3</f>
        <v>98304</v>
      </c>
      <c r="O57">
        <f>M57*M57/$N$3</f>
        <v>5202</v>
      </c>
      <c r="P57" s="18">
        <f>((N57-O57)*M57)/$O$3</f>
        <v>2318.4580078125</v>
      </c>
      <c r="S57" s="6">
        <f t="shared" si="9"/>
        <v>-80.5419921875</v>
      </c>
      <c r="T57" s="7">
        <f t="shared" si="10"/>
        <v>-3.3573152224885368</v>
      </c>
    </row>
    <row r="58" spans="2:20" x14ac:dyDescent="0.25">
      <c r="B58" s="3">
        <f t="shared" si="11"/>
        <v>52</v>
      </c>
      <c r="C58" s="8">
        <f t="shared" si="12"/>
        <v>0.1015625</v>
      </c>
      <c r="D58" s="8">
        <f t="shared" si="12"/>
        <v>0.63813600776042678</v>
      </c>
      <c r="E58" s="6">
        <f t="shared" si="12"/>
        <v>3328</v>
      </c>
      <c r="F58" s="11" t="str">
        <f t="shared" si="3"/>
        <v>D00</v>
      </c>
      <c r="I58">
        <f t="shared" si="13"/>
        <v>0.59569930449243336</v>
      </c>
      <c r="J58" s="14">
        <f t="shared" si="5"/>
        <v>2439</v>
      </c>
      <c r="K58" s="19">
        <f t="shared" si="14"/>
        <v>3328</v>
      </c>
      <c r="L58" s="20">
        <f t="shared" si="15"/>
        <v>0</v>
      </c>
      <c r="M58" s="21">
        <f t="shared" si="16"/>
        <v>3328</v>
      </c>
      <c r="N58">
        <f>3*$M$3</f>
        <v>98304</v>
      </c>
      <c r="O58">
        <f>M58*M58/$N$3</f>
        <v>5408</v>
      </c>
      <c r="P58" s="18">
        <f>((N58-O58)*M58)/$O$3</f>
        <v>2358.6875</v>
      </c>
      <c r="S58" s="6">
        <f t="shared" si="9"/>
        <v>-80.3125</v>
      </c>
      <c r="T58" s="7">
        <f t="shared" si="10"/>
        <v>-3.2928454284542843</v>
      </c>
    </row>
    <row r="59" spans="2:20" x14ac:dyDescent="0.25">
      <c r="B59" s="3">
        <f t="shared" si="11"/>
        <v>53</v>
      </c>
      <c r="C59" s="8">
        <f t="shared" si="12"/>
        <v>0.103515625</v>
      </c>
      <c r="D59" s="8">
        <f t="shared" si="12"/>
        <v>0.65040785406351187</v>
      </c>
      <c r="E59" s="6">
        <f t="shared" si="12"/>
        <v>3392</v>
      </c>
      <c r="F59" s="11" t="str">
        <f t="shared" si="3"/>
        <v>D40</v>
      </c>
      <c r="I59">
        <f t="shared" si="13"/>
        <v>0.60551104140432555</v>
      </c>
      <c r="J59" s="14">
        <f t="shared" si="5"/>
        <v>2480</v>
      </c>
      <c r="K59" s="19">
        <f t="shared" si="14"/>
        <v>3392</v>
      </c>
      <c r="L59" s="20">
        <f t="shared" si="15"/>
        <v>0</v>
      </c>
      <c r="M59" s="21">
        <f t="shared" si="16"/>
        <v>3392</v>
      </c>
      <c r="N59">
        <f>3*$M$3</f>
        <v>98304</v>
      </c>
      <c r="O59">
        <f>M59*M59/$N$3</f>
        <v>5618</v>
      </c>
      <c r="P59" s="18">
        <f>((N59-O59)*M59)/$O$3</f>
        <v>2398.6123046875</v>
      </c>
      <c r="S59" s="6">
        <f t="shared" si="9"/>
        <v>-81.3876953125</v>
      </c>
      <c r="T59" s="7">
        <f t="shared" si="10"/>
        <v>-3.2817619077620965</v>
      </c>
    </row>
    <row r="60" spans="2:20" x14ac:dyDescent="0.25">
      <c r="B60" s="3">
        <f t="shared" si="11"/>
        <v>54</v>
      </c>
      <c r="C60" s="8">
        <f t="shared" si="12"/>
        <v>0.10546875</v>
      </c>
      <c r="D60" s="8">
        <f t="shared" si="12"/>
        <v>0.66267970036659696</v>
      </c>
      <c r="E60" s="6">
        <f t="shared" si="12"/>
        <v>3456</v>
      </c>
      <c r="F60" s="11" t="str">
        <f t="shared" si="3"/>
        <v>D80</v>
      </c>
      <c r="I60">
        <f t="shared" si="13"/>
        <v>0.61523159058062682</v>
      </c>
      <c r="J60" s="14">
        <f t="shared" si="5"/>
        <v>2519</v>
      </c>
      <c r="K60" s="19">
        <f t="shared" si="14"/>
        <v>3456</v>
      </c>
      <c r="L60" s="20">
        <f t="shared" si="15"/>
        <v>0</v>
      </c>
      <c r="M60" s="21">
        <f t="shared" si="16"/>
        <v>3456</v>
      </c>
      <c r="N60">
        <f>3*$M$3</f>
        <v>98304</v>
      </c>
      <c r="O60">
        <f>M60*M60/$N$3</f>
        <v>5832</v>
      </c>
      <c r="P60" s="18">
        <f>((N60-O60)*M60)/$O$3</f>
        <v>2438.2265625</v>
      </c>
      <c r="S60" s="6">
        <f t="shared" si="9"/>
        <v>-80.7734375</v>
      </c>
      <c r="T60" s="7">
        <f t="shared" si="10"/>
        <v>-3.206567586343787</v>
      </c>
    </row>
    <row r="61" spans="2:20" x14ac:dyDescent="0.25">
      <c r="B61" s="3">
        <f t="shared" si="11"/>
        <v>55</v>
      </c>
      <c r="C61" s="8">
        <f t="shared" si="12"/>
        <v>0.107421875</v>
      </c>
      <c r="D61" s="8">
        <f t="shared" si="12"/>
        <v>0.67495154666968216</v>
      </c>
      <c r="E61" s="6">
        <f t="shared" si="12"/>
        <v>3520</v>
      </c>
      <c r="F61" s="11" t="str">
        <f t="shared" si="3"/>
        <v>DC0</v>
      </c>
      <c r="I61">
        <f t="shared" si="13"/>
        <v>0.62485948814238634</v>
      </c>
      <c r="J61" s="14">
        <f t="shared" si="5"/>
        <v>2559</v>
      </c>
      <c r="K61" s="19">
        <f t="shared" si="14"/>
        <v>3520</v>
      </c>
      <c r="L61" s="20">
        <f t="shared" si="15"/>
        <v>0</v>
      </c>
      <c r="M61" s="21">
        <f t="shared" si="16"/>
        <v>3520</v>
      </c>
      <c r="N61">
        <f>3*$M$3</f>
        <v>98304</v>
      </c>
      <c r="O61">
        <f>M61*M61/$N$3</f>
        <v>6050</v>
      </c>
      <c r="P61" s="18">
        <f>((N61-O61)*M61)/$O$3</f>
        <v>2477.5244140625</v>
      </c>
      <c r="S61" s="6">
        <f t="shared" si="9"/>
        <v>-81.4755859375</v>
      </c>
      <c r="T61" s="7">
        <f t="shared" si="10"/>
        <v>-3.1838837802852673</v>
      </c>
    </row>
    <row r="62" spans="2:20" x14ac:dyDescent="0.25">
      <c r="B62" s="3">
        <f t="shared" si="11"/>
        <v>56</v>
      </c>
      <c r="C62" s="8">
        <f t="shared" si="12"/>
        <v>0.109375</v>
      </c>
      <c r="D62" s="8">
        <f t="shared" si="12"/>
        <v>0.68722339297276724</v>
      </c>
      <c r="E62" s="6">
        <f t="shared" si="12"/>
        <v>3584</v>
      </c>
      <c r="F62" s="11" t="str">
        <f t="shared" si="3"/>
        <v>E00</v>
      </c>
      <c r="I62">
        <f t="shared" si="13"/>
        <v>0.63439328416364549</v>
      </c>
      <c r="J62" s="14">
        <f t="shared" si="5"/>
        <v>2598</v>
      </c>
      <c r="K62" s="19">
        <f t="shared" si="14"/>
        <v>3584</v>
      </c>
      <c r="L62" s="20">
        <f t="shared" si="15"/>
        <v>0</v>
      </c>
      <c r="M62" s="21">
        <f t="shared" si="16"/>
        <v>3584</v>
      </c>
      <c r="N62">
        <f>3*$M$3</f>
        <v>98304</v>
      </c>
      <c r="O62">
        <f>M62*M62/$N$3</f>
        <v>6272</v>
      </c>
      <c r="P62" s="18">
        <f>((N62-O62)*M62)/$O$3</f>
        <v>2516.5</v>
      </c>
      <c r="S62" s="6">
        <f t="shared" si="9"/>
        <v>-81.5</v>
      </c>
      <c r="T62" s="7">
        <f t="shared" si="10"/>
        <v>-3.1370284834488067</v>
      </c>
    </row>
    <row r="63" spans="2:20" x14ac:dyDescent="0.25">
      <c r="B63" s="3">
        <f t="shared" si="11"/>
        <v>57</v>
      </c>
      <c r="C63" s="8">
        <f t="shared" si="12"/>
        <v>0.111328125</v>
      </c>
      <c r="D63" s="8">
        <f t="shared" si="12"/>
        <v>0.69949523927585233</v>
      </c>
      <c r="E63" s="6">
        <f t="shared" si="12"/>
        <v>3648</v>
      </c>
      <c r="F63" s="11" t="str">
        <f t="shared" si="3"/>
        <v>E40</v>
      </c>
      <c r="I63">
        <f t="shared" si="13"/>
        <v>0.64383154288979139</v>
      </c>
      <c r="J63" s="14">
        <f t="shared" si="5"/>
        <v>2637</v>
      </c>
      <c r="K63" s="19">
        <f t="shared" si="14"/>
        <v>3648</v>
      </c>
      <c r="L63" s="20">
        <f t="shared" si="15"/>
        <v>0</v>
      </c>
      <c r="M63" s="21">
        <f t="shared" si="16"/>
        <v>3648</v>
      </c>
      <c r="N63">
        <f>3*$M$3</f>
        <v>98304</v>
      </c>
      <c r="O63">
        <f>M63*M63/$N$3</f>
        <v>6498</v>
      </c>
      <c r="P63" s="18">
        <f>((N63-O63)*M63)/$O$3</f>
        <v>2555.1474609375</v>
      </c>
      <c r="S63" s="6">
        <f t="shared" si="9"/>
        <v>-81.8525390625</v>
      </c>
      <c r="T63" s="7">
        <f t="shared" si="10"/>
        <v>-3.1040022397610922</v>
      </c>
    </row>
    <row r="64" spans="2:20" x14ac:dyDescent="0.25">
      <c r="B64" s="3">
        <f t="shared" si="11"/>
        <v>58</v>
      </c>
      <c r="C64" s="8">
        <f t="shared" si="12"/>
        <v>0.11328125</v>
      </c>
      <c r="D64" s="8">
        <f t="shared" si="12"/>
        <v>0.71176708557893753</v>
      </c>
      <c r="E64" s="6">
        <f t="shared" si="12"/>
        <v>3712</v>
      </c>
      <c r="F64" s="11" t="str">
        <f t="shared" si="3"/>
        <v>E80</v>
      </c>
      <c r="I64">
        <f t="shared" si="13"/>
        <v>0.65317284295377676</v>
      </c>
      <c r="J64" s="14">
        <f t="shared" si="5"/>
        <v>2675</v>
      </c>
      <c r="K64" s="19">
        <f t="shared" si="14"/>
        <v>3712</v>
      </c>
      <c r="L64" s="20">
        <f t="shared" si="15"/>
        <v>0</v>
      </c>
      <c r="M64" s="21">
        <f t="shared" si="16"/>
        <v>3712</v>
      </c>
      <c r="N64">
        <f>3*$M$3</f>
        <v>98304</v>
      </c>
      <c r="O64">
        <f>M64*M64/$N$3</f>
        <v>6728</v>
      </c>
      <c r="P64" s="18">
        <f>((N64-O64)*M64)/$O$3</f>
        <v>2593.4609375</v>
      </c>
      <c r="S64" s="6">
        <f t="shared" si="9"/>
        <v>-81.5390625</v>
      </c>
      <c r="T64" s="7">
        <f t="shared" si="10"/>
        <v>-3.0481892523364489</v>
      </c>
    </row>
    <row r="65" spans="2:20" x14ac:dyDescent="0.25">
      <c r="B65" s="3">
        <f t="shared" si="11"/>
        <v>59</v>
      </c>
      <c r="C65" s="8">
        <f t="shared" si="12"/>
        <v>0.115234375</v>
      </c>
      <c r="D65" s="8">
        <f t="shared" si="12"/>
        <v>0.72403893188202262</v>
      </c>
      <c r="E65" s="6">
        <f t="shared" si="12"/>
        <v>3776</v>
      </c>
      <c r="F65" s="11" t="str">
        <f t="shared" si="3"/>
        <v>EC0</v>
      </c>
      <c r="I65">
        <f t="shared" si="13"/>
        <v>0.66241577759017178</v>
      </c>
      <c r="J65" s="14">
        <f t="shared" si="5"/>
        <v>2713</v>
      </c>
      <c r="K65" s="19">
        <f t="shared" si="14"/>
        <v>3776</v>
      </c>
      <c r="L65" s="20">
        <f t="shared" si="15"/>
        <v>0</v>
      </c>
      <c r="M65" s="21">
        <f t="shared" si="16"/>
        <v>3776</v>
      </c>
      <c r="N65">
        <f>3*$M$3</f>
        <v>98304</v>
      </c>
      <c r="O65">
        <f>M65*M65/$N$3</f>
        <v>6962</v>
      </c>
      <c r="P65" s="18">
        <f>((N65-O65)*M65)/$O$3</f>
        <v>2631.4345703125</v>
      </c>
      <c r="S65" s="6">
        <f t="shared" si="9"/>
        <v>-81.5654296875</v>
      </c>
      <c r="T65" s="7">
        <f t="shared" si="10"/>
        <v>-3.0064662619793587</v>
      </c>
    </row>
    <row r="66" spans="2:20" x14ac:dyDescent="0.25">
      <c r="B66" s="3">
        <f t="shared" si="11"/>
        <v>60</v>
      </c>
      <c r="C66" s="8">
        <f t="shared" si="12"/>
        <v>0.1171875</v>
      </c>
      <c r="D66" s="8">
        <f t="shared" si="12"/>
        <v>0.73631077818510771</v>
      </c>
      <c r="E66" s="6">
        <f t="shared" si="12"/>
        <v>3840</v>
      </c>
      <c r="F66" s="11" t="str">
        <f t="shared" si="3"/>
        <v>F00</v>
      </c>
      <c r="I66">
        <f t="shared" si="13"/>
        <v>0.67155895484701833</v>
      </c>
      <c r="J66" s="14">
        <f t="shared" si="5"/>
        <v>2750</v>
      </c>
      <c r="K66" s="19">
        <f t="shared" si="14"/>
        <v>3840</v>
      </c>
      <c r="L66" s="20">
        <f t="shared" si="15"/>
        <v>0</v>
      </c>
      <c r="M66" s="21">
        <f t="shared" si="16"/>
        <v>3840</v>
      </c>
      <c r="N66">
        <f>3*$M$3</f>
        <v>98304</v>
      </c>
      <c r="O66">
        <f>M66*M66/$N$3</f>
        <v>7200</v>
      </c>
      <c r="P66" s="18">
        <f>((N66-O66)*M66)/$O$3</f>
        <v>2669.0625</v>
      </c>
      <c r="S66" s="6">
        <f t="shared" si="9"/>
        <v>-80.9375</v>
      </c>
      <c r="T66" s="7">
        <f t="shared" si="10"/>
        <v>-2.9431818181818179</v>
      </c>
    </row>
    <row r="67" spans="2:20" x14ac:dyDescent="0.25">
      <c r="B67" s="3">
        <f t="shared" si="11"/>
        <v>61</v>
      </c>
      <c r="C67" s="8">
        <f t="shared" si="12"/>
        <v>0.119140625</v>
      </c>
      <c r="D67" s="8">
        <f t="shared" si="12"/>
        <v>0.7485826244881929</v>
      </c>
      <c r="E67" s="6">
        <f t="shared" si="12"/>
        <v>3904</v>
      </c>
      <c r="F67" s="11" t="str">
        <f t="shared" si="3"/>
        <v>F40</v>
      </c>
      <c r="I67">
        <f t="shared" si="13"/>
        <v>0.68060099779545302</v>
      </c>
      <c r="J67" s="14">
        <f t="shared" si="5"/>
        <v>2787</v>
      </c>
      <c r="K67" s="19">
        <f t="shared" si="14"/>
        <v>3904</v>
      </c>
      <c r="L67" s="20">
        <f t="shared" si="15"/>
        <v>0</v>
      </c>
      <c r="M67" s="21">
        <f t="shared" si="16"/>
        <v>3904</v>
      </c>
      <c r="N67">
        <f>3*$M$3</f>
        <v>98304</v>
      </c>
      <c r="O67">
        <f>M67*M67/$N$3</f>
        <v>7442</v>
      </c>
      <c r="P67" s="18">
        <f>((N67-O67)*M67)/$O$3</f>
        <v>2706.3388671875</v>
      </c>
      <c r="S67" s="6">
        <f t="shared" si="9"/>
        <v>-80.6611328125</v>
      </c>
      <c r="T67" s="7">
        <f t="shared" si="10"/>
        <v>-2.8941920635988518</v>
      </c>
    </row>
    <row r="68" spans="2:20" x14ac:dyDescent="0.25">
      <c r="B68" s="3">
        <f t="shared" si="11"/>
        <v>62</v>
      </c>
      <c r="C68" s="8">
        <f t="shared" si="12"/>
        <v>0.12109375</v>
      </c>
      <c r="D68" s="8">
        <f t="shared" si="12"/>
        <v>0.76085447079127799</v>
      </c>
      <c r="E68" s="6">
        <f t="shared" si="12"/>
        <v>3968</v>
      </c>
      <c r="F68" s="11" t="str">
        <f t="shared" si="3"/>
        <v>F80</v>
      </c>
      <c r="I68">
        <f t="shared" si="13"/>
        <v>0.68954054473706683</v>
      </c>
      <c r="J68" s="14">
        <f t="shared" si="5"/>
        <v>2824</v>
      </c>
      <c r="K68" s="19">
        <f t="shared" si="14"/>
        <v>3968</v>
      </c>
      <c r="L68" s="20">
        <f t="shared" si="15"/>
        <v>0</v>
      </c>
      <c r="M68" s="21">
        <f t="shared" si="16"/>
        <v>3968</v>
      </c>
      <c r="N68">
        <f>3*$M$3</f>
        <v>98304</v>
      </c>
      <c r="O68">
        <f>M68*M68/$N$3</f>
        <v>7688</v>
      </c>
      <c r="P68" s="18">
        <f>((N68-O68)*M68)/$O$3</f>
        <v>2743.2578125</v>
      </c>
      <c r="S68" s="6">
        <f t="shared" si="9"/>
        <v>-80.7421875</v>
      </c>
      <c r="T68" s="7">
        <f t="shared" si="10"/>
        <v>-2.8591426168555243</v>
      </c>
    </row>
    <row r="69" spans="2:20" x14ac:dyDescent="0.25">
      <c r="B69" s="3">
        <f t="shared" si="11"/>
        <v>63</v>
      </c>
      <c r="C69" s="8">
        <f t="shared" si="12"/>
        <v>0.123046875</v>
      </c>
      <c r="D69" s="8">
        <f t="shared" si="12"/>
        <v>0.77312631709436319</v>
      </c>
      <c r="E69" s="6">
        <f t="shared" si="12"/>
        <v>4032</v>
      </c>
      <c r="F69" s="11" t="str">
        <f t="shared" si="3"/>
        <v>FC0</v>
      </c>
      <c r="I69">
        <f t="shared" si="13"/>
        <v>0.69837624940897292</v>
      </c>
      <c r="J69" s="14">
        <f t="shared" si="5"/>
        <v>2860</v>
      </c>
      <c r="K69" s="19">
        <f t="shared" si="14"/>
        <v>4032</v>
      </c>
      <c r="L69" s="20">
        <f t="shared" si="15"/>
        <v>0</v>
      </c>
      <c r="M69" s="21">
        <f t="shared" si="16"/>
        <v>4032</v>
      </c>
      <c r="N69">
        <f>3*$M$3</f>
        <v>98304</v>
      </c>
      <c r="O69">
        <f>M69*M69/$N$3</f>
        <v>7938</v>
      </c>
      <c r="P69" s="18">
        <f>((N69-O69)*M69)/$O$3</f>
        <v>2779.8134765625</v>
      </c>
      <c r="S69" s="6">
        <f t="shared" si="9"/>
        <v>-80.1865234375</v>
      </c>
      <c r="T69" s="7">
        <f t="shared" si="10"/>
        <v>-2.8037245957167833</v>
      </c>
    </row>
    <row r="70" spans="2:20" x14ac:dyDescent="0.25">
      <c r="B70" s="3">
        <f t="shared" si="11"/>
        <v>64</v>
      </c>
      <c r="C70" s="8">
        <f t="shared" si="12"/>
        <v>0.125</v>
      </c>
      <c r="D70" s="8">
        <f t="shared" si="12"/>
        <v>0.78539816339744828</v>
      </c>
      <c r="E70" s="6">
        <f t="shared" si="12"/>
        <v>4096</v>
      </c>
      <c r="F70" s="11" t="str">
        <f t="shared" si="3"/>
        <v>1000</v>
      </c>
      <c r="I70">
        <f t="shared" si="13"/>
        <v>0.70710678118654746</v>
      </c>
      <c r="J70" s="14">
        <f t="shared" si="5"/>
        <v>2896</v>
      </c>
      <c r="K70" s="19">
        <f t="shared" si="14"/>
        <v>4096</v>
      </c>
      <c r="L70" s="20">
        <f t="shared" si="15"/>
        <v>0</v>
      </c>
      <c r="M70" s="21">
        <f t="shared" si="16"/>
        <v>4096</v>
      </c>
      <c r="N70">
        <f>3*$M$3</f>
        <v>98304</v>
      </c>
      <c r="O70">
        <f>M70*M70/$N$3</f>
        <v>8192</v>
      </c>
      <c r="P70" s="18">
        <f>((N70-O70)*M70)/$O$3</f>
        <v>2816</v>
      </c>
      <c r="S70" s="6">
        <f t="shared" si="9"/>
        <v>-80</v>
      </c>
      <c r="T70" s="7">
        <f t="shared" si="10"/>
        <v>-2.7624309392265194</v>
      </c>
    </row>
    <row r="71" spans="2:20" x14ac:dyDescent="0.25">
      <c r="B71" s="3">
        <f t="shared" si="11"/>
        <v>65</v>
      </c>
      <c r="C71" s="8">
        <f t="shared" ref="C71:E102" si="17">$B71*C$3/$B$3</f>
        <v>0.126953125</v>
      </c>
      <c r="D71" s="8">
        <f t="shared" si="17"/>
        <v>0.79767000970053337</v>
      </c>
      <c r="E71" s="6">
        <f t="shared" si="17"/>
        <v>4160</v>
      </c>
      <c r="F71" s="11" t="str">
        <f t="shared" ref="F71:F134" si="18">DEC2HEX(E71)</f>
        <v>1040</v>
      </c>
      <c r="I71">
        <f t="shared" si="13"/>
        <v>0.71573082528381859</v>
      </c>
      <c r="J71" s="14">
        <f t="shared" ref="J71:J134" si="19">INT(I71*$J$3)</f>
        <v>2931</v>
      </c>
      <c r="K71" s="19">
        <f t="shared" si="14"/>
        <v>4160</v>
      </c>
      <c r="L71" s="20">
        <f t="shared" si="15"/>
        <v>0</v>
      </c>
      <c r="M71" s="21">
        <f t="shared" si="16"/>
        <v>4160</v>
      </c>
      <c r="N71">
        <f>3*$M$3</f>
        <v>98304</v>
      </c>
      <c r="O71">
        <f>M71*M71/$N$3</f>
        <v>8450</v>
      </c>
      <c r="P71" s="18">
        <f>((N71-O71)*M71)/$O$3</f>
        <v>2851.8115234375</v>
      </c>
      <c r="S71" s="6">
        <f t="shared" ref="S71:S134" si="20">P71-J71</f>
        <v>-79.1884765625</v>
      </c>
      <c r="T71" s="7">
        <f t="shared" ref="T71:T134" si="21">S71/J71 * 100</f>
        <v>-2.7017562798532921</v>
      </c>
    </row>
    <row r="72" spans="2:20" x14ac:dyDescent="0.25">
      <c r="B72" s="3">
        <f t="shared" ref="B72:B122" si="22">B71+1</f>
        <v>66</v>
      </c>
      <c r="C72" s="8">
        <f t="shared" si="17"/>
        <v>0.12890625</v>
      </c>
      <c r="D72" s="8">
        <f t="shared" si="17"/>
        <v>0.80994185600361857</v>
      </c>
      <c r="E72" s="6">
        <f t="shared" si="17"/>
        <v>4224</v>
      </c>
      <c r="F72" s="11" t="str">
        <f t="shared" si="18"/>
        <v>1080</v>
      </c>
      <c r="I72">
        <f t="shared" si="13"/>
        <v>0.72424708295146689</v>
      </c>
      <c r="J72" s="14">
        <f t="shared" si="19"/>
        <v>2966</v>
      </c>
      <c r="K72" s="19">
        <f t="shared" si="14"/>
        <v>4224</v>
      </c>
      <c r="L72" s="20">
        <f t="shared" si="15"/>
        <v>0</v>
      </c>
      <c r="M72" s="21">
        <f t="shared" si="16"/>
        <v>4224</v>
      </c>
      <c r="N72">
        <f>3*$M$3</f>
        <v>98304</v>
      </c>
      <c r="O72">
        <f>M72*M72/$N$3</f>
        <v>8712</v>
      </c>
      <c r="P72" s="18">
        <f>((N72-O72)*M72)/$O$3</f>
        <v>2887.2421875</v>
      </c>
      <c r="S72" s="6">
        <f t="shared" si="20"/>
        <v>-78.7578125</v>
      </c>
      <c r="T72" s="7">
        <f t="shared" si="21"/>
        <v>-2.6553544335805799</v>
      </c>
    </row>
    <row r="73" spans="2:20" x14ac:dyDescent="0.25">
      <c r="B73" s="3">
        <f t="shared" si="22"/>
        <v>67</v>
      </c>
      <c r="C73" s="8">
        <f t="shared" si="17"/>
        <v>0.130859375</v>
      </c>
      <c r="D73" s="8">
        <f t="shared" si="17"/>
        <v>0.82221370230670365</v>
      </c>
      <c r="E73" s="6">
        <f t="shared" si="17"/>
        <v>4288</v>
      </c>
      <c r="F73" s="11" t="str">
        <f t="shared" si="18"/>
        <v>10C0</v>
      </c>
      <c r="I73">
        <f t="shared" si="13"/>
        <v>0.73265427167241282</v>
      </c>
      <c r="J73" s="14">
        <f t="shared" si="19"/>
        <v>3000</v>
      </c>
      <c r="K73" s="19">
        <f t="shared" si="14"/>
        <v>4288</v>
      </c>
      <c r="L73" s="20">
        <f t="shared" si="15"/>
        <v>0</v>
      </c>
      <c r="M73" s="21">
        <f t="shared" si="16"/>
        <v>4288</v>
      </c>
      <c r="N73">
        <f>3*$M$3</f>
        <v>98304</v>
      </c>
      <c r="O73">
        <f>M73*M73/$N$3</f>
        <v>8978</v>
      </c>
      <c r="P73" s="18">
        <f>((N73-O73)*M73)/$O$3</f>
        <v>2922.2861328125</v>
      </c>
      <c r="S73" s="6">
        <f t="shared" si="20"/>
        <v>-77.7138671875</v>
      </c>
      <c r="T73" s="7">
        <f t="shared" si="21"/>
        <v>-2.5904622395833332</v>
      </c>
    </row>
    <row r="74" spans="2:20" x14ac:dyDescent="0.25">
      <c r="B74" s="3">
        <f t="shared" si="22"/>
        <v>68</v>
      </c>
      <c r="C74" s="8">
        <f t="shared" si="17"/>
        <v>0.1328125</v>
      </c>
      <c r="D74" s="8">
        <f t="shared" si="17"/>
        <v>0.83448554860978885</v>
      </c>
      <c r="E74" s="6">
        <f t="shared" si="17"/>
        <v>4352</v>
      </c>
      <c r="F74" s="11" t="str">
        <f t="shared" si="18"/>
        <v>1100</v>
      </c>
      <c r="I74">
        <f t="shared" si="13"/>
        <v>0.74095112535495911</v>
      </c>
      <c r="J74" s="14">
        <f t="shared" si="19"/>
        <v>3034</v>
      </c>
      <c r="K74" s="19">
        <f t="shared" si="14"/>
        <v>4352</v>
      </c>
      <c r="L74" s="20">
        <f t="shared" si="15"/>
        <v>0</v>
      </c>
      <c r="M74" s="21">
        <f t="shared" si="16"/>
        <v>4352</v>
      </c>
      <c r="N74">
        <f>3*$M$3</f>
        <v>98304</v>
      </c>
      <c r="O74">
        <f>M74*M74/$N$3</f>
        <v>9248</v>
      </c>
      <c r="P74" s="18">
        <f>((N74-O74)*M74)/$O$3</f>
        <v>2956.9375</v>
      </c>
      <c r="S74" s="6">
        <f t="shared" si="20"/>
        <v>-77.0625</v>
      </c>
      <c r="T74" s="7">
        <f t="shared" si="21"/>
        <v>-2.5399637442320371</v>
      </c>
    </row>
    <row r="75" spans="2:20" x14ac:dyDescent="0.25">
      <c r="B75" s="3">
        <f t="shared" si="22"/>
        <v>69</v>
      </c>
      <c r="C75" s="8">
        <f t="shared" si="17"/>
        <v>0.134765625</v>
      </c>
      <c r="D75" s="8">
        <f t="shared" si="17"/>
        <v>0.84675739491287394</v>
      </c>
      <c r="E75" s="6">
        <f t="shared" si="17"/>
        <v>4416</v>
      </c>
      <c r="F75" s="11" t="str">
        <f t="shared" si="18"/>
        <v>1140</v>
      </c>
      <c r="I75">
        <f t="shared" si="13"/>
        <v>0.74913639452345926</v>
      </c>
      <c r="J75" s="14">
        <f t="shared" si="19"/>
        <v>3068</v>
      </c>
      <c r="K75" s="19">
        <f t="shared" si="14"/>
        <v>4416</v>
      </c>
      <c r="L75" s="20">
        <f t="shared" si="15"/>
        <v>0</v>
      </c>
      <c r="M75" s="21">
        <f t="shared" si="16"/>
        <v>4416</v>
      </c>
      <c r="N75">
        <f>3*$M$3</f>
        <v>98304</v>
      </c>
      <c r="O75">
        <f>M75*M75/$N$3</f>
        <v>9522</v>
      </c>
      <c r="P75" s="18">
        <f>((N75-O75)*M75)/$O$3</f>
        <v>2991.1904296875</v>
      </c>
      <c r="S75" s="6">
        <f t="shared" si="20"/>
        <v>-76.8095703125</v>
      </c>
      <c r="T75" s="7">
        <f t="shared" si="21"/>
        <v>-2.5035713921936114</v>
      </c>
    </row>
    <row r="76" spans="2:20" x14ac:dyDescent="0.25">
      <c r="B76" s="3">
        <f t="shared" si="22"/>
        <v>70</v>
      </c>
      <c r="C76" s="8">
        <f t="shared" si="17"/>
        <v>0.13671875</v>
      </c>
      <c r="D76" s="8">
        <f t="shared" si="17"/>
        <v>0.85902924121595903</v>
      </c>
      <c r="E76" s="6">
        <f t="shared" si="17"/>
        <v>4480</v>
      </c>
      <c r="F76" s="11" t="str">
        <f t="shared" si="18"/>
        <v>1180</v>
      </c>
      <c r="I76">
        <f t="shared" si="13"/>
        <v>0.75720884650648446</v>
      </c>
      <c r="J76" s="14">
        <f t="shared" si="19"/>
        <v>3101</v>
      </c>
      <c r="K76" s="19">
        <f t="shared" si="14"/>
        <v>4480</v>
      </c>
      <c r="L76" s="20">
        <f t="shared" si="15"/>
        <v>0</v>
      </c>
      <c r="M76" s="21">
        <f t="shared" si="16"/>
        <v>4480</v>
      </c>
      <c r="N76">
        <f>3*$M$3</f>
        <v>98304</v>
      </c>
      <c r="O76">
        <f>M76*M76/$N$3</f>
        <v>9800</v>
      </c>
      <c r="P76" s="18">
        <f>((N76-O76)*M76)/$O$3</f>
        <v>3025.0390625</v>
      </c>
      <c r="S76" s="6">
        <f t="shared" si="20"/>
        <v>-75.9609375</v>
      </c>
      <c r="T76" s="7">
        <f t="shared" si="21"/>
        <v>-2.4495626410835216</v>
      </c>
    </row>
    <row r="77" spans="2:20" x14ac:dyDescent="0.25">
      <c r="B77" s="3">
        <f t="shared" si="22"/>
        <v>71</v>
      </c>
      <c r="C77" s="8">
        <f t="shared" si="17"/>
        <v>0.138671875</v>
      </c>
      <c r="D77" s="8">
        <f t="shared" si="17"/>
        <v>0.87130108751904423</v>
      </c>
      <c r="E77" s="6">
        <f t="shared" si="17"/>
        <v>4544</v>
      </c>
      <c r="F77" s="11" t="str">
        <f t="shared" si="18"/>
        <v>11C0</v>
      </c>
      <c r="I77">
        <f t="shared" si="13"/>
        <v>0.76516726562245896</v>
      </c>
      <c r="J77" s="14">
        <f t="shared" si="19"/>
        <v>3134</v>
      </c>
      <c r="K77" s="19">
        <f t="shared" si="14"/>
        <v>4544</v>
      </c>
      <c r="L77" s="20">
        <f t="shared" si="15"/>
        <v>0</v>
      </c>
      <c r="M77" s="21">
        <f t="shared" si="16"/>
        <v>4544</v>
      </c>
      <c r="N77">
        <f>3*$M$3</f>
        <v>98304</v>
      </c>
      <c r="O77">
        <f>M77*M77/$N$3</f>
        <v>10082</v>
      </c>
      <c r="P77" s="18">
        <f>((N77-O77)*M77)/$O$3</f>
        <v>3058.4775390625</v>
      </c>
      <c r="S77" s="6">
        <f t="shared" si="20"/>
        <v>-75.5224609375</v>
      </c>
      <c r="T77" s="7">
        <f t="shared" si="21"/>
        <v>-2.4097785876675175</v>
      </c>
    </row>
    <row r="78" spans="2:20" x14ac:dyDescent="0.25">
      <c r="B78" s="3">
        <f t="shared" si="22"/>
        <v>72</v>
      </c>
      <c r="C78" s="8">
        <f t="shared" si="17"/>
        <v>0.140625</v>
      </c>
      <c r="D78" s="8">
        <f t="shared" si="17"/>
        <v>0.88357293382212931</v>
      </c>
      <c r="E78" s="6">
        <f t="shared" si="17"/>
        <v>4608</v>
      </c>
      <c r="F78" s="11" t="str">
        <f t="shared" si="18"/>
        <v>1200</v>
      </c>
      <c r="I78">
        <f t="shared" si="13"/>
        <v>0.77301045336273699</v>
      </c>
      <c r="J78" s="14">
        <f t="shared" si="19"/>
        <v>3166</v>
      </c>
      <c r="K78" s="19">
        <f t="shared" si="14"/>
        <v>4608</v>
      </c>
      <c r="L78" s="20">
        <f t="shared" si="15"/>
        <v>0</v>
      </c>
      <c r="M78" s="21">
        <f t="shared" si="16"/>
        <v>4608</v>
      </c>
      <c r="N78">
        <f>3*$M$3</f>
        <v>98304</v>
      </c>
      <c r="O78">
        <f>M78*M78/$N$3</f>
        <v>10368</v>
      </c>
      <c r="P78" s="18">
        <f>((N78-O78)*M78)/$O$3</f>
        <v>3091.5</v>
      </c>
      <c r="S78" s="6">
        <f t="shared" si="20"/>
        <v>-74.5</v>
      </c>
      <c r="T78" s="7">
        <f t="shared" si="21"/>
        <v>-2.3531269740998102</v>
      </c>
    </row>
    <row r="79" spans="2:20" x14ac:dyDescent="0.25">
      <c r="B79" s="3">
        <f t="shared" si="22"/>
        <v>73</v>
      </c>
      <c r="C79" s="8">
        <f t="shared" si="17"/>
        <v>0.142578125</v>
      </c>
      <c r="D79" s="8">
        <f t="shared" si="17"/>
        <v>0.8958447801252144</v>
      </c>
      <c r="E79" s="6">
        <f t="shared" si="17"/>
        <v>4672</v>
      </c>
      <c r="F79" s="11" t="str">
        <f t="shared" si="18"/>
        <v>1240</v>
      </c>
      <c r="I79">
        <f t="shared" si="13"/>
        <v>0.78073722857209438</v>
      </c>
      <c r="J79" s="14">
        <f t="shared" si="19"/>
        <v>3197</v>
      </c>
      <c r="K79" s="19">
        <f t="shared" si="14"/>
        <v>4672</v>
      </c>
      <c r="L79" s="20">
        <f t="shared" si="15"/>
        <v>0</v>
      </c>
      <c r="M79" s="21">
        <f t="shared" si="16"/>
        <v>4672</v>
      </c>
      <c r="N79">
        <f>3*$M$3</f>
        <v>98304</v>
      </c>
      <c r="O79">
        <f>M79*M79/$N$3</f>
        <v>10658</v>
      </c>
      <c r="P79" s="18">
        <f>((N79-O79)*M79)/$O$3</f>
        <v>3124.1005859375</v>
      </c>
      <c r="S79" s="6">
        <f t="shared" si="20"/>
        <v>-72.8994140625</v>
      </c>
      <c r="T79" s="7">
        <f t="shared" si="21"/>
        <v>-2.2802444185955584</v>
      </c>
    </row>
    <row r="80" spans="2:20" x14ac:dyDescent="0.25">
      <c r="B80" s="3">
        <f t="shared" si="22"/>
        <v>74</v>
      </c>
      <c r="C80" s="8">
        <f t="shared" si="17"/>
        <v>0.14453125</v>
      </c>
      <c r="D80" s="8">
        <f t="shared" si="17"/>
        <v>0.9081166264282996</v>
      </c>
      <c r="E80" s="6">
        <f t="shared" si="17"/>
        <v>4736</v>
      </c>
      <c r="F80" s="11" t="str">
        <f t="shared" si="18"/>
        <v>1280</v>
      </c>
      <c r="I80">
        <f t="shared" si="13"/>
        <v>0.78834642762660623</v>
      </c>
      <c r="J80" s="14">
        <f t="shared" si="19"/>
        <v>3229</v>
      </c>
      <c r="K80" s="19">
        <f t="shared" si="14"/>
        <v>4736</v>
      </c>
      <c r="L80" s="20">
        <f t="shared" si="15"/>
        <v>0</v>
      </c>
      <c r="M80" s="21">
        <f t="shared" si="16"/>
        <v>4736</v>
      </c>
      <c r="N80">
        <f>3*$M$3</f>
        <v>98304</v>
      </c>
      <c r="O80">
        <f>M80*M80/$N$3</f>
        <v>10952</v>
      </c>
      <c r="P80" s="18">
        <f>((N80-O80)*M80)/$O$3</f>
        <v>3156.2734375</v>
      </c>
      <c r="S80" s="6">
        <f t="shared" si="20"/>
        <v>-72.7265625</v>
      </c>
      <c r="T80" s="7">
        <f t="shared" si="21"/>
        <v>-2.2522936667698978</v>
      </c>
    </row>
    <row r="81" spans="2:20" x14ac:dyDescent="0.25">
      <c r="B81" s="3">
        <f t="shared" si="22"/>
        <v>75</v>
      </c>
      <c r="C81" s="8">
        <f t="shared" si="17"/>
        <v>0.146484375</v>
      </c>
      <c r="D81" s="8">
        <f t="shared" si="17"/>
        <v>0.92038847273138469</v>
      </c>
      <c r="E81" s="6">
        <f t="shared" si="17"/>
        <v>4800</v>
      </c>
      <c r="F81" s="11" t="str">
        <f t="shared" si="18"/>
        <v>12C0</v>
      </c>
      <c r="I81">
        <f t="shared" si="13"/>
        <v>0.79583690460888346</v>
      </c>
      <c r="J81" s="14">
        <f t="shared" si="19"/>
        <v>3259</v>
      </c>
      <c r="K81" s="19">
        <f t="shared" si="14"/>
        <v>4800</v>
      </c>
      <c r="L81" s="20">
        <f t="shared" si="15"/>
        <v>0</v>
      </c>
      <c r="M81" s="21">
        <f t="shared" si="16"/>
        <v>4800</v>
      </c>
      <c r="N81">
        <f>3*$M$3</f>
        <v>98304</v>
      </c>
      <c r="O81">
        <f>M81*M81/$N$3</f>
        <v>11250</v>
      </c>
      <c r="P81" s="18">
        <f>((N81-O81)*M81)/$O$3</f>
        <v>3188.0126953125</v>
      </c>
      <c r="S81" s="6">
        <f t="shared" si="20"/>
        <v>-70.9873046875</v>
      </c>
      <c r="T81" s="7">
        <f t="shared" si="21"/>
        <v>-2.178192840978828</v>
      </c>
    </row>
    <row r="82" spans="2:20" x14ac:dyDescent="0.25">
      <c r="B82" s="3">
        <f t="shared" si="22"/>
        <v>76</v>
      </c>
      <c r="C82" s="8">
        <f t="shared" si="17"/>
        <v>0.1484375</v>
      </c>
      <c r="D82" s="8">
        <f t="shared" si="17"/>
        <v>0.93266031903446978</v>
      </c>
      <c r="E82" s="6">
        <f t="shared" si="17"/>
        <v>4864</v>
      </c>
      <c r="F82" s="11" t="str">
        <f t="shared" si="18"/>
        <v>1300</v>
      </c>
      <c r="I82">
        <f t="shared" si="13"/>
        <v>0.80320753148064483</v>
      </c>
      <c r="J82" s="14">
        <f t="shared" si="19"/>
        <v>3289</v>
      </c>
      <c r="K82" s="19">
        <f t="shared" si="14"/>
        <v>4864</v>
      </c>
      <c r="L82" s="20">
        <f t="shared" si="15"/>
        <v>0</v>
      </c>
      <c r="M82" s="21">
        <f t="shared" si="16"/>
        <v>4864</v>
      </c>
      <c r="N82">
        <f>3*$M$3</f>
        <v>98304</v>
      </c>
      <c r="O82">
        <f>M82*M82/$N$3</f>
        <v>11552</v>
      </c>
      <c r="P82" s="18">
        <f>((N82-O82)*M82)/$O$3</f>
        <v>3219.3125</v>
      </c>
      <c r="S82" s="6">
        <f t="shared" si="20"/>
        <v>-69.6875</v>
      </c>
      <c r="T82" s="7">
        <f t="shared" si="21"/>
        <v>-2.1188051079355428</v>
      </c>
    </row>
    <row r="83" spans="2:20" x14ac:dyDescent="0.25">
      <c r="B83" s="3">
        <f t="shared" si="22"/>
        <v>77</v>
      </c>
      <c r="C83" s="8">
        <f t="shared" si="17"/>
        <v>0.150390625</v>
      </c>
      <c r="D83" s="8">
        <f t="shared" si="17"/>
        <v>0.94493216533755497</v>
      </c>
      <c r="E83" s="6">
        <f t="shared" si="17"/>
        <v>4928</v>
      </c>
      <c r="F83" s="11" t="str">
        <f t="shared" si="18"/>
        <v>1340</v>
      </c>
      <c r="I83">
        <f t="shared" si="13"/>
        <v>0.81045719825259477</v>
      </c>
      <c r="J83" s="14">
        <f t="shared" si="19"/>
        <v>3319</v>
      </c>
      <c r="K83" s="19">
        <f t="shared" si="14"/>
        <v>4928</v>
      </c>
      <c r="L83" s="20">
        <f t="shared" si="15"/>
        <v>0</v>
      </c>
      <c r="M83" s="21">
        <f t="shared" si="16"/>
        <v>4928</v>
      </c>
      <c r="N83">
        <f>3*$M$3</f>
        <v>98304</v>
      </c>
      <c r="O83">
        <f>M83*M83/$N$3</f>
        <v>11858</v>
      </c>
      <c r="P83" s="18">
        <f>((N83-O83)*M83)/$O$3</f>
        <v>3250.1669921875</v>
      </c>
      <c r="S83" s="6">
        <f t="shared" si="20"/>
        <v>-68.8330078125</v>
      </c>
      <c r="T83" s="7">
        <f t="shared" si="21"/>
        <v>-2.0739080389424522</v>
      </c>
    </row>
    <row r="84" spans="2:20" x14ac:dyDescent="0.25">
      <c r="B84" s="3">
        <f t="shared" si="22"/>
        <v>78</v>
      </c>
      <c r="C84" s="8">
        <f t="shared" si="17"/>
        <v>0.15234375</v>
      </c>
      <c r="D84" s="8">
        <f t="shared" si="17"/>
        <v>0.95720401164064006</v>
      </c>
      <c r="E84" s="6">
        <f t="shared" si="17"/>
        <v>4992</v>
      </c>
      <c r="F84" s="11" t="str">
        <f t="shared" si="18"/>
        <v>1380</v>
      </c>
      <c r="I84">
        <f t="shared" si="13"/>
        <v>0.81758481315158371</v>
      </c>
      <c r="J84" s="14">
        <f t="shared" si="19"/>
        <v>3348</v>
      </c>
      <c r="K84" s="19">
        <f t="shared" si="14"/>
        <v>4992</v>
      </c>
      <c r="L84" s="20">
        <f t="shared" si="15"/>
        <v>0</v>
      </c>
      <c r="M84" s="21">
        <f t="shared" si="16"/>
        <v>4992</v>
      </c>
      <c r="N84">
        <f>3*$M$3</f>
        <v>98304</v>
      </c>
      <c r="O84">
        <f>M84*M84/$N$3</f>
        <v>12168</v>
      </c>
      <c r="P84" s="18">
        <f>((N84-O84)*M84)/$O$3</f>
        <v>3280.5703125</v>
      </c>
      <c r="S84" s="6">
        <f t="shared" si="20"/>
        <v>-67.4296875</v>
      </c>
      <c r="T84" s="7">
        <f t="shared" si="21"/>
        <v>-2.0140288978494625</v>
      </c>
    </row>
    <row r="85" spans="2:20" x14ac:dyDescent="0.25">
      <c r="B85" s="3">
        <f t="shared" si="22"/>
        <v>79</v>
      </c>
      <c r="C85" s="8">
        <f t="shared" si="17"/>
        <v>0.154296875</v>
      </c>
      <c r="D85" s="8">
        <f t="shared" si="17"/>
        <v>0.96947585794372526</v>
      </c>
      <c r="E85" s="6">
        <f t="shared" si="17"/>
        <v>5056</v>
      </c>
      <c r="F85" s="11" t="str">
        <f t="shared" si="18"/>
        <v>13C0</v>
      </c>
      <c r="I85">
        <f t="shared" si="13"/>
        <v>0.82458930278502529</v>
      </c>
      <c r="J85" s="14">
        <f t="shared" si="19"/>
        <v>3377</v>
      </c>
      <c r="K85" s="19">
        <f t="shared" si="14"/>
        <v>5056</v>
      </c>
      <c r="L85" s="20">
        <f t="shared" si="15"/>
        <v>0</v>
      </c>
      <c r="M85" s="21">
        <f t="shared" si="16"/>
        <v>5056</v>
      </c>
      <c r="N85">
        <f>3*$M$3</f>
        <v>98304</v>
      </c>
      <c r="O85">
        <f>M85*M85/$N$3</f>
        <v>12482</v>
      </c>
      <c r="P85" s="18">
        <f>((N85-O85)*M85)/$O$3</f>
        <v>3310.5166015625</v>
      </c>
      <c r="S85" s="6">
        <f t="shared" si="20"/>
        <v>-66.4833984375</v>
      </c>
      <c r="T85" s="7">
        <f t="shared" si="21"/>
        <v>-1.9687118281758957</v>
      </c>
    </row>
    <row r="86" spans="2:20" x14ac:dyDescent="0.25">
      <c r="B86" s="3">
        <f t="shared" si="22"/>
        <v>80</v>
      </c>
      <c r="C86" s="8">
        <f t="shared" si="17"/>
        <v>0.15625</v>
      </c>
      <c r="D86" s="8">
        <f t="shared" si="17"/>
        <v>0.98174770424681035</v>
      </c>
      <c r="E86" s="6">
        <f t="shared" si="17"/>
        <v>5120</v>
      </c>
      <c r="F86" s="11" t="str">
        <f t="shared" si="18"/>
        <v>1400</v>
      </c>
      <c r="I86">
        <f t="shared" si="13"/>
        <v>0.83146961230254524</v>
      </c>
      <c r="J86" s="14">
        <f t="shared" si="19"/>
        <v>3405</v>
      </c>
      <c r="K86" s="19">
        <f t="shared" si="14"/>
        <v>5120</v>
      </c>
      <c r="L86" s="20">
        <f t="shared" si="15"/>
        <v>0</v>
      </c>
      <c r="M86" s="21">
        <f t="shared" si="16"/>
        <v>5120</v>
      </c>
      <c r="N86">
        <f>3*$M$3</f>
        <v>98304</v>
      </c>
      <c r="O86">
        <f>M86*M86/$N$3</f>
        <v>12800</v>
      </c>
      <c r="P86" s="18">
        <f>((N86-O86)*M86)/$O$3</f>
        <v>3340</v>
      </c>
      <c r="S86" s="6">
        <f t="shared" si="20"/>
        <v>-65</v>
      </c>
      <c r="T86" s="7">
        <f t="shared" si="21"/>
        <v>-1.908957415565345</v>
      </c>
    </row>
    <row r="87" spans="2:20" x14ac:dyDescent="0.25">
      <c r="B87" s="3">
        <f t="shared" si="22"/>
        <v>81</v>
      </c>
      <c r="C87" s="8">
        <f t="shared" si="17"/>
        <v>0.158203125</v>
      </c>
      <c r="D87" s="8">
        <f t="shared" si="17"/>
        <v>0.99401955054989544</v>
      </c>
      <c r="E87" s="6">
        <f t="shared" si="17"/>
        <v>5184</v>
      </c>
      <c r="F87" s="11" t="str">
        <f t="shared" si="18"/>
        <v>1440</v>
      </c>
      <c r="I87">
        <f t="shared" si="13"/>
        <v>0.83822470555483797</v>
      </c>
      <c r="J87" s="14">
        <f t="shared" si="19"/>
        <v>3433</v>
      </c>
      <c r="K87" s="19">
        <f t="shared" si="14"/>
        <v>5184</v>
      </c>
      <c r="L87" s="20">
        <f t="shared" si="15"/>
        <v>0</v>
      </c>
      <c r="M87" s="21">
        <f t="shared" si="16"/>
        <v>5184</v>
      </c>
      <c r="N87">
        <f>3*$M$3</f>
        <v>98304</v>
      </c>
      <c r="O87">
        <f>M87*M87/$N$3</f>
        <v>13122</v>
      </c>
      <c r="P87" s="18">
        <f>((N87-O87)*M87)/$O$3</f>
        <v>3369.0146484375</v>
      </c>
      <c r="S87" s="6">
        <f t="shared" si="20"/>
        <v>-63.9853515625</v>
      </c>
      <c r="T87" s="7">
        <f t="shared" si="21"/>
        <v>-1.8638319709437812</v>
      </c>
    </row>
    <row r="88" spans="2:20" x14ac:dyDescent="0.25">
      <c r="B88" s="3">
        <f t="shared" si="22"/>
        <v>82</v>
      </c>
      <c r="C88" s="8">
        <f t="shared" si="17"/>
        <v>0.16015625</v>
      </c>
      <c r="D88" s="8">
        <f t="shared" si="17"/>
        <v>1.0062913968529805</v>
      </c>
      <c r="E88" s="6">
        <f t="shared" si="17"/>
        <v>5248</v>
      </c>
      <c r="F88" s="11" t="str">
        <f t="shared" si="18"/>
        <v>1480</v>
      </c>
      <c r="I88">
        <f t="shared" si="13"/>
        <v>0.84485356524970701</v>
      </c>
      <c r="J88" s="14">
        <f t="shared" si="19"/>
        <v>3460</v>
      </c>
      <c r="K88" s="19">
        <f t="shared" si="14"/>
        <v>5248</v>
      </c>
      <c r="L88" s="20">
        <f t="shared" si="15"/>
        <v>0</v>
      </c>
      <c r="M88" s="21">
        <f t="shared" si="16"/>
        <v>5248</v>
      </c>
      <c r="N88">
        <f>3*$M$3</f>
        <v>98304</v>
      </c>
      <c r="O88">
        <f>M88*M88/$N$3</f>
        <v>13448</v>
      </c>
      <c r="P88" s="18">
        <f>((N88-O88)*M88)/$O$3</f>
        <v>3397.5546875</v>
      </c>
      <c r="S88" s="6">
        <f t="shared" si="20"/>
        <v>-62.4453125</v>
      </c>
      <c r="T88" s="7">
        <f t="shared" si="21"/>
        <v>-1.8047778179190752</v>
      </c>
    </row>
    <row r="89" spans="2:20" x14ac:dyDescent="0.25">
      <c r="B89" s="3">
        <f t="shared" si="22"/>
        <v>83</v>
      </c>
      <c r="C89" s="8">
        <f t="shared" si="17"/>
        <v>0.162109375</v>
      </c>
      <c r="D89" s="8">
        <f t="shared" si="17"/>
        <v>1.0185632431560658</v>
      </c>
      <c r="E89" s="6">
        <f t="shared" si="17"/>
        <v>5312</v>
      </c>
      <c r="F89" s="11" t="str">
        <f t="shared" si="18"/>
        <v>14C0</v>
      </c>
      <c r="I89">
        <f t="shared" si="13"/>
        <v>0.8513551931052652</v>
      </c>
      <c r="J89" s="14">
        <f t="shared" si="19"/>
        <v>3487</v>
      </c>
      <c r="K89" s="19">
        <f t="shared" si="14"/>
        <v>5312</v>
      </c>
      <c r="L89" s="20">
        <f t="shared" si="15"/>
        <v>0</v>
      </c>
      <c r="M89" s="21">
        <f t="shared" si="16"/>
        <v>5312</v>
      </c>
      <c r="N89">
        <f>3*$M$3</f>
        <v>98304</v>
      </c>
      <c r="O89">
        <f>M89*M89/$N$3</f>
        <v>13778</v>
      </c>
      <c r="P89" s="18">
        <f>((N89-O89)*M89)/$O$3</f>
        <v>3425.6142578125</v>
      </c>
      <c r="S89" s="6">
        <f t="shared" si="20"/>
        <v>-61.3857421875</v>
      </c>
      <c r="T89" s="7">
        <f t="shared" si="21"/>
        <v>-1.7604170400774306</v>
      </c>
    </row>
    <row r="90" spans="2:20" x14ac:dyDescent="0.25">
      <c r="B90" s="3">
        <f t="shared" si="22"/>
        <v>84</v>
      </c>
      <c r="C90" s="8">
        <f t="shared" si="17"/>
        <v>0.1640625</v>
      </c>
      <c r="D90" s="8">
        <f t="shared" si="17"/>
        <v>1.0308350894591509</v>
      </c>
      <c r="E90" s="6">
        <f t="shared" si="17"/>
        <v>5376</v>
      </c>
      <c r="F90" s="11" t="str">
        <f t="shared" si="18"/>
        <v>1500</v>
      </c>
      <c r="I90">
        <f t="shared" si="13"/>
        <v>0.85772861000027212</v>
      </c>
      <c r="J90" s="14">
        <f t="shared" si="19"/>
        <v>3513</v>
      </c>
      <c r="K90" s="19">
        <f t="shared" si="14"/>
        <v>5376</v>
      </c>
      <c r="L90" s="20">
        <f t="shared" si="15"/>
        <v>0</v>
      </c>
      <c r="M90" s="21">
        <f t="shared" si="16"/>
        <v>5376</v>
      </c>
      <c r="N90">
        <f>3*$M$3</f>
        <v>98304</v>
      </c>
      <c r="O90">
        <f>M90*M90/$N$3</f>
        <v>14112</v>
      </c>
      <c r="P90" s="18">
        <f>((N90-O90)*M90)/$O$3</f>
        <v>3453.1875</v>
      </c>
      <c r="S90" s="6">
        <f t="shared" si="20"/>
        <v>-59.8125</v>
      </c>
      <c r="T90" s="7">
        <f t="shared" si="21"/>
        <v>-1.702604611443211</v>
      </c>
    </row>
    <row r="91" spans="2:20" x14ac:dyDescent="0.25">
      <c r="B91" s="3">
        <f t="shared" si="22"/>
        <v>85</v>
      </c>
      <c r="C91" s="8">
        <f t="shared" si="17"/>
        <v>0.166015625</v>
      </c>
      <c r="D91" s="8">
        <f t="shared" si="17"/>
        <v>1.043106935762236</v>
      </c>
      <c r="E91" s="6">
        <f t="shared" si="17"/>
        <v>5440</v>
      </c>
      <c r="F91" s="11" t="str">
        <f t="shared" si="18"/>
        <v>1540</v>
      </c>
      <c r="I91">
        <f t="shared" si="13"/>
        <v>0.8639728561215867</v>
      </c>
      <c r="J91" s="14">
        <f t="shared" si="19"/>
        <v>3538</v>
      </c>
      <c r="K91" s="19">
        <f t="shared" si="14"/>
        <v>5440</v>
      </c>
      <c r="L91" s="20">
        <f t="shared" si="15"/>
        <v>0</v>
      </c>
      <c r="M91" s="21">
        <f t="shared" si="16"/>
        <v>5440</v>
      </c>
      <c r="N91">
        <f>3*$M$3</f>
        <v>98304</v>
      </c>
      <c r="O91">
        <f>M91*M91/$N$3</f>
        <v>14450</v>
      </c>
      <c r="P91" s="18">
        <f>((N91-O91)*M91)/$O$3</f>
        <v>3480.2685546875</v>
      </c>
      <c r="S91" s="6">
        <f t="shared" si="20"/>
        <v>-57.7314453125</v>
      </c>
      <c r="T91" s="7">
        <f t="shared" si="21"/>
        <v>-1.6317536832249859</v>
      </c>
    </row>
    <row r="92" spans="2:20" x14ac:dyDescent="0.25">
      <c r="B92" s="3">
        <f t="shared" si="22"/>
        <v>86</v>
      </c>
      <c r="C92" s="8">
        <f t="shared" si="17"/>
        <v>0.16796875</v>
      </c>
      <c r="D92" s="8">
        <f t="shared" si="17"/>
        <v>1.0553787820653211</v>
      </c>
      <c r="E92" s="6">
        <f t="shared" si="17"/>
        <v>5504</v>
      </c>
      <c r="F92" s="11" t="str">
        <f t="shared" si="18"/>
        <v>1580</v>
      </c>
      <c r="I92">
        <f t="shared" si="13"/>
        <v>0.87008699110871135</v>
      </c>
      <c r="J92" s="14">
        <f t="shared" si="19"/>
        <v>3563</v>
      </c>
      <c r="K92" s="19">
        <f t="shared" si="14"/>
        <v>5504</v>
      </c>
      <c r="L92" s="20">
        <f t="shared" si="15"/>
        <v>0</v>
      </c>
      <c r="M92" s="21">
        <f t="shared" si="16"/>
        <v>5504</v>
      </c>
      <c r="N92">
        <f>3*$M$3</f>
        <v>98304</v>
      </c>
      <c r="O92">
        <f>M92*M92/$N$3</f>
        <v>14792</v>
      </c>
      <c r="P92" s="18">
        <f>((N92-O92)*M92)/$O$3</f>
        <v>3506.8515625</v>
      </c>
      <c r="S92" s="6">
        <f t="shared" si="20"/>
        <v>-56.1484375</v>
      </c>
      <c r="T92" s="7">
        <f t="shared" si="21"/>
        <v>-1.5758753157451586</v>
      </c>
    </row>
    <row r="93" spans="2:20" x14ac:dyDescent="0.25">
      <c r="B93" s="3">
        <f t="shared" si="22"/>
        <v>87</v>
      </c>
      <c r="C93" s="8">
        <f t="shared" si="17"/>
        <v>0.169921875</v>
      </c>
      <c r="D93" s="8">
        <f t="shared" si="17"/>
        <v>1.0676506283684062</v>
      </c>
      <c r="E93" s="6">
        <f t="shared" si="17"/>
        <v>5568</v>
      </c>
      <c r="F93" s="11" t="str">
        <f t="shared" si="18"/>
        <v>15C0</v>
      </c>
      <c r="I93">
        <f t="shared" si="13"/>
        <v>0.8760700941954066</v>
      </c>
      <c r="J93" s="14">
        <f t="shared" si="19"/>
        <v>3588</v>
      </c>
      <c r="K93" s="19">
        <f t="shared" si="14"/>
        <v>5568</v>
      </c>
      <c r="L93" s="20">
        <f t="shared" si="15"/>
        <v>0</v>
      </c>
      <c r="M93" s="21">
        <f t="shared" si="16"/>
        <v>5568</v>
      </c>
      <c r="N93">
        <f>3*$M$3</f>
        <v>98304</v>
      </c>
      <c r="O93">
        <f>M93*M93/$N$3</f>
        <v>15138</v>
      </c>
      <c r="P93" s="18">
        <f>((N93-O93)*M93)/$O$3</f>
        <v>3532.9306640625</v>
      </c>
      <c r="S93" s="6">
        <f t="shared" si="20"/>
        <v>-55.0693359375</v>
      </c>
      <c r="T93" s="7">
        <f t="shared" si="21"/>
        <v>-1.5348198421822743</v>
      </c>
    </row>
    <row r="94" spans="2:20" x14ac:dyDescent="0.25">
      <c r="B94" s="3">
        <f t="shared" si="22"/>
        <v>88</v>
      </c>
      <c r="C94" s="8">
        <f t="shared" si="17"/>
        <v>0.171875</v>
      </c>
      <c r="D94" s="8">
        <f t="shared" si="17"/>
        <v>1.0799224746714913</v>
      </c>
      <c r="E94" s="6">
        <f t="shared" si="17"/>
        <v>5632</v>
      </c>
      <c r="F94" s="11" t="str">
        <f t="shared" si="18"/>
        <v>1600</v>
      </c>
      <c r="I94">
        <f t="shared" si="13"/>
        <v>0.88192126434835494</v>
      </c>
      <c r="J94" s="14">
        <f t="shared" si="19"/>
        <v>3612</v>
      </c>
      <c r="K94" s="19">
        <f t="shared" si="14"/>
        <v>5632</v>
      </c>
      <c r="L94" s="20">
        <f t="shared" si="15"/>
        <v>0</v>
      </c>
      <c r="M94" s="21">
        <f t="shared" si="16"/>
        <v>5632</v>
      </c>
      <c r="N94">
        <f>3*$M$3</f>
        <v>98304</v>
      </c>
      <c r="O94">
        <f>M94*M94/$N$3</f>
        <v>15488</v>
      </c>
      <c r="P94" s="18">
        <f>((N94-O94)*M94)/$O$3</f>
        <v>3558.5</v>
      </c>
      <c r="S94" s="6">
        <f t="shared" si="20"/>
        <v>-53.5</v>
      </c>
      <c r="T94" s="7">
        <f t="shared" si="21"/>
        <v>-1.481173864894795</v>
      </c>
    </row>
    <row r="95" spans="2:20" x14ac:dyDescent="0.25">
      <c r="B95" s="3">
        <f t="shared" si="22"/>
        <v>89</v>
      </c>
      <c r="C95" s="8">
        <f t="shared" si="17"/>
        <v>0.173828125</v>
      </c>
      <c r="D95" s="8">
        <f t="shared" si="17"/>
        <v>1.0921943209745766</v>
      </c>
      <c r="E95" s="6">
        <f t="shared" si="17"/>
        <v>5696</v>
      </c>
      <c r="F95" s="11" t="str">
        <f t="shared" si="18"/>
        <v>1640</v>
      </c>
      <c r="I95">
        <f t="shared" si="13"/>
        <v>0.88763962040285393</v>
      </c>
      <c r="J95" s="14">
        <f t="shared" si="19"/>
        <v>3635</v>
      </c>
      <c r="K95" s="19">
        <f t="shared" si="14"/>
        <v>5696</v>
      </c>
      <c r="L95" s="20">
        <f t="shared" si="15"/>
        <v>0</v>
      </c>
      <c r="M95" s="21">
        <f t="shared" si="16"/>
        <v>5696</v>
      </c>
      <c r="N95">
        <f>3*$M$3</f>
        <v>98304</v>
      </c>
      <c r="O95">
        <f>M95*M95/$N$3</f>
        <v>15842</v>
      </c>
      <c r="P95" s="18">
        <f>((N95-O95)*M95)/$O$3</f>
        <v>3583.5537109375</v>
      </c>
      <c r="S95" s="6">
        <f t="shared" si="20"/>
        <v>-51.4462890625</v>
      </c>
      <c r="T95" s="7">
        <f t="shared" si="21"/>
        <v>-1.4153036881017882</v>
      </c>
    </row>
    <row r="96" spans="2:20" x14ac:dyDescent="0.25">
      <c r="B96" s="3">
        <f t="shared" si="22"/>
        <v>90</v>
      </c>
      <c r="C96" s="8">
        <f t="shared" si="17"/>
        <v>0.17578125</v>
      </c>
      <c r="D96" s="8">
        <f t="shared" si="17"/>
        <v>1.1044661672776617</v>
      </c>
      <c r="E96" s="6">
        <f t="shared" si="17"/>
        <v>5760</v>
      </c>
      <c r="F96" s="11" t="str">
        <f t="shared" si="18"/>
        <v>1680</v>
      </c>
      <c r="I96">
        <f t="shared" si="13"/>
        <v>0.89322430119551532</v>
      </c>
      <c r="J96" s="14">
        <f t="shared" si="19"/>
        <v>3658</v>
      </c>
      <c r="K96" s="19">
        <f t="shared" si="14"/>
        <v>5760</v>
      </c>
      <c r="L96" s="20">
        <f t="shared" si="15"/>
        <v>0</v>
      </c>
      <c r="M96" s="21">
        <f t="shared" si="16"/>
        <v>5760</v>
      </c>
      <c r="N96">
        <f>3*$M$3</f>
        <v>98304</v>
      </c>
      <c r="O96">
        <f>M96*M96/$N$3</f>
        <v>16200</v>
      </c>
      <c r="P96" s="18">
        <f>((N96-O96)*M96)/$O$3</f>
        <v>3608.0859375</v>
      </c>
      <c r="S96" s="6">
        <f t="shared" si="20"/>
        <v>-49.9140625</v>
      </c>
      <c r="T96" s="7">
        <f t="shared" si="21"/>
        <v>-1.3645178376161837</v>
      </c>
    </row>
    <row r="97" spans="2:20" x14ac:dyDescent="0.25">
      <c r="B97" s="3">
        <f t="shared" si="22"/>
        <v>91</v>
      </c>
      <c r="C97" s="8">
        <f t="shared" si="17"/>
        <v>0.177734375</v>
      </c>
      <c r="D97" s="8">
        <f t="shared" si="17"/>
        <v>1.1167380135807468</v>
      </c>
      <c r="E97" s="6">
        <f t="shared" si="17"/>
        <v>5824</v>
      </c>
      <c r="F97" s="11" t="str">
        <f t="shared" si="18"/>
        <v>16C0</v>
      </c>
      <c r="I97">
        <f t="shared" si="13"/>
        <v>0.89867446569395382</v>
      </c>
      <c r="J97" s="14">
        <f t="shared" si="19"/>
        <v>3680</v>
      </c>
      <c r="K97" s="19">
        <f t="shared" si="14"/>
        <v>5824</v>
      </c>
      <c r="L97" s="20">
        <f t="shared" si="15"/>
        <v>0</v>
      </c>
      <c r="M97" s="21">
        <f t="shared" si="16"/>
        <v>5824</v>
      </c>
      <c r="N97">
        <f>3*$M$3</f>
        <v>98304</v>
      </c>
      <c r="O97">
        <f>M97*M97/$N$3</f>
        <v>16562</v>
      </c>
      <c r="P97" s="18">
        <f>((N97-O97)*M97)/$O$3</f>
        <v>3632.0908203125</v>
      </c>
      <c r="S97" s="6">
        <f t="shared" si="20"/>
        <v>-47.9091796875</v>
      </c>
      <c r="T97" s="7">
        <f t="shared" si="21"/>
        <v>-1.3018798828125</v>
      </c>
    </row>
    <row r="98" spans="2:20" x14ac:dyDescent="0.25">
      <c r="B98" s="3">
        <f t="shared" si="22"/>
        <v>92</v>
      </c>
      <c r="C98" s="8">
        <f t="shared" si="17"/>
        <v>0.1796875</v>
      </c>
      <c r="D98" s="8">
        <f t="shared" si="17"/>
        <v>1.1290098598838318</v>
      </c>
      <c r="E98" s="6">
        <f t="shared" si="17"/>
        <v>5888</v>
      </c>
      <c r="F98" s="11" t="str">
        <f t="shared" si="18"/>
        <v>1700</v>
      </c>
      <c r="I98">
        <f t="shared" si="13"/>
        <v>0.90398929312344334</v>
      </c>
      <c r="J98" s="14">
        <f t="shared" si="19"/>
        <v>3702</v>
      </c>
      <c r="K98" s="19">
        <f t="shared" si="14"/>
        <v>5888</v>
      </c>
      <c r="L98" s="20">
        <f t="shared" si="15"/>
        <v>0</v>
      </c>
      <c r="M98" s="21">
        <f t="shared" si="16"/>
        <v>5888</v>
      </c>
      <c r="N98">
        <f>3*$M$3</f>
        <v>98304</v>
      </c>
      <c r="O98">
        <f>M98*M98/$N$3</f>
        <v>16928</v>
      </c>
      <c r="P98" s="18">
        <f>((N98-O98)*M98)/$O$3</f>
        <v>3655.5625</v>
      </c>
      <c r="S98" s="6">
        <f t="shared" si="20"/>
        <v>-46.4375</v>
      </c>
      <c r="T98" s="7">
        <f t="shared" si="21"/>
        <v>-1.2543895191788221</v>
      </c>
    </row>
    <row r="99" spans="2:20" x14ac:dyDescent="0.25">
      <c r="B99" s="3">
        <f t="shared" si="22"/>
        <v>93</v>
      </c>
      <c r="C99" s="8">
        <f t="shared" si="17"/>
        <v>0.181640625</v>
      </c>
      <c r="D99" s="8">
        <f t="shared" si="17"/>
        <v>1.1412817061869169</v>
      </c>
      <c r="E99" s="6">
        <f t="shared" si="17"/>
        <v>5952</v>
      </c>
      <c r="F99" s="11" t="str">
        <f t="shared" si="18"/>
        <v>1740</v>
      </c>
      <c r="I99">
        <f t="shared" si="13"/>
        <v>0.90916798309052227</v>
      </c>
      <c r="J99" s="14">
        <f t="shared" si="19"/>
        <v>3723</v>
      </c>
      <c r="K99" s="19">
        <f t="shared" si="14"/>
        <v>5952</v>
      </c>
      <c r="L99" s="20">
        <f t="shared" si="15"/>
        <v>0</v>
      </c>
      <c r="M99" s="21">
        <f t="shared" si="16"/>
        <v>5952</v>
      </c>
      <c r="N99">
        <f>3*$M$3</f>
        <v>98304</v>
      </c>
      <c r="O99">
        <f>M99*M99/$N$3</f>
        <v>17298</v>
      </c>
      <c r="P99" s="18">
        <f>((N99-O99)*M99)/$O$3</f>
        <v>3678.4951171875</v>
      </c>
      <c r="S99" s="6">
        <f t="shared" si="20"/>
        <v>-44.5048828125</v>
      </c>
      <c r="T99" s="7">
        <f t="shared" si="21"/>
        <v>-1.1954037822320709</v>
      </c>
    </row>
    <row r="100" spans="2:20" x14ac:dyDescent="0.25">
      <c r="B100" s="3">
        <f t="shared" si="22"/>
        <v>94</v>
      </c>
      <c r="C100" s="8">
        <f t="shared" si="17"/>
        <v>0.18359375</v>
      </c>
      <c r="D100" s="8">
        <f t="shared" si="17"/>
        <v>1.1535535524900022</v>
      </c>
      <c r="E100" s="6">
        <f t="shared" si="17"/>
        <v>6016</v>
      </c>
      <c r="F100" s="11" t="str">
        <f t="shared" si="18"/>
        <v>1780</v>
      </c>
      <c r="I100">
        <f t="shared" si="13"/>
        <v>0.91420975570353069</v>
      </c>
      <c r="J100" s="14">
        <f t="shared" si="19"/>
        <v>3744</v>
      </c>
      <c r="K100" s="19">
        <f t="shared" si="14"/>
        <v>6016</v>
      </c>
      <c r="L100" s="20">
        <f t="shared" si="15"/>
        <v>0</v>
      </c>
      <c r="M100" s="21">
        <f t="shared" si="16"/>
        <v>6016</v>
      </c>
      <c r="N100">
        <f>3*$M$3</f>
        <v>98304</v>
      </c>
      <c r="O100">
        <f>M100*M100/$N$3</f>
        <v>17672</v>
      </c>
      <c r="P100" s="18">
        <f>((N100-O100)*M100)/$O$3</f>
        <v>3700.8828125</v>
      </c>
      <c r="S100" s="6">
        <f t="shared" si="20"/>
        <v>-43.1171875</v>
      </c>
      <c r="T100" s="7">
        <f t="shared" si="21"/>
        <v>-1.1516342815170939</v>
      </c>
    </row>
    <row r="101" spans="2:20" x14ac:dyDescent="0.25">
      <c r="B101" s="3">
        <f t="shared" si="22"/>
        <v>95</v>
      </c>
      <c r="C101" s="8">
        <f t="shared" si="17"/>
        <v>0.185546875</v>
      </c>
      <c r="D101" s="8">
        <f t="shared" si="17"/>
        <v>1.1658253987930873</v>
      </c>
      <c r="E101" s="6">
        <f t="shared" si="17"/>
        <v>6080</v>
      </c>
      <c r="F101" s="11" t="str">
        <f t="shared" si="18"/>
        <v>17C0</v>
      </c>
      <c r="I101">
        <f t="shared" si="13"/>
        <v>0.91911385169005777</v>
      </c>
      <c r="J101" s="14">
        <f t="shared" si="19"/>
        <v>3764</v>
      </c>
      <c r="K101" s="19">
        <f t="shared" si="14"/>
        <v>6080</v>
      </c>
      <c r="L101" s="20">
        <f t="shared" si="15"/>
        <v>0</v>
      </c>
      <c r="M101" s="21">
        <f t="shared" si="16"/>
        <v>6080</v>
      </c>
      <c r="N101">
        <f>3*$M$3</f>
        <v>98304</v>
      </c>
      <c r="O101">
        <f>M101*M101/$N$3</f>
        <v>18050</v>
      </c>
      <c r="P101" s="18">
        <f>((N101-O101)*M101)/$O$3</f>
        <v>3722.7197265625</v>
      </c>
      <c r="S101" s="6">
        <f t="shared" si="20"/>
        <v>-41.2802734375</v>
      </c>
      <c r="T101" s="7">
        <f t="shared" si="21"/>
        <v>-1.0967128968517534</v>
      </c>
    </row>
    <row r="102" spans="2:20" x14ac:dyDescent="0.25">
      <c r="B102" s="3">
        <f t="shared" si="22"/>
        <v>96</v>
      </c>
      <c r="C102" s="8">
        <f t="shared" si="17"/>
        <v>0.1875</v>
      </c>
      <c r="D102" s="8">
        <f t="shared" si="17"/>
        <v>1.1780972450961724</v>
      </c>
      <c r="E102" s="6">
        <f t="shared" si="17"/>
        <v>6144</v>
      </c>
      <c r="F102" s="11" t="str">
        <f t="shared" si="18"/>
        <v>1800</v>
      </c>
      <c r="I102">
        <f t="shared" si="13"/>
        <v>0.92387953251128674</v>
      </c>
      <c r="J102" s="14">
        <f t="shared" si="19"/>
        <v>3784</v>
      </c>
      <c r="K102" s="19">
        <f t="shared" si="14"/>
        <v>6144</v>
      </c>
      <c r="L102" s="20">
        <f t="shared" si="15"/>
        <v>0</v>
      </c>
      <c r="M102" s="21">
        <f t="shared" si="16"/>
        <v>6144</v>
      </c>
      <c r="N102">
        <f>3*$M$3</f>
        <v>98304</v>
      </c>
      <c r="O102">
        <f>M102*M102/$N$3</f>
        <v>18432</v>
      </c>
      <c r="P102" s="18">
        <f>((N102-O102)*M102)/$O$3</f>
        <v>3744</v>
      </c>
      <c r="S102" s="6">
        <f t="shared" si="20"/>
        <v>-40</v>
      </c>
      <c r="T102" s="7">
        <f t="shared" si="21"/>
        <v>-1.0570824524312896</v>
      </c>
    </row>
    <row r="103" spans="2:20" x14ac:dyDescent="0.25">
      <c r="B103" s="3">
        <f t="shared" si="22"/>
        <v>97</v>
      </c>
      <c r="C103" s="8">
        <f t="shared" ref="C103:E140" si="23">$B103*C$3/$B$3</f>
        <v>0.189453125</v>
      </c>
      <c r="D103" s="8">
        <f t="shared" si="23"/>
        <v>1.1903690913992575</v>
      </c>
      <c r="E103" s="6">
        <f t="shared" si="23"/>
        <v>6208</v>
      </c>
      <c r="F103" s="11" t="str">
        <f t="shared" si="18"/>
        <v>1840</v>
      </c>
      <c r="I103">
        <f t="shared" si="13"/>
        <v>0.92850608047321548</v>
      </c>
      <c r="J103" s="14">
        <f t="shared" si="19"/>
        <v>3803</v>
      </c>
      <c r="K103" s="19">
        <f t="shared" si="14"/>
        <v>6208</v>
      </c>
      <c r="L103" s="20">
        <f t="shared" si="15"/>
        <v>0</v>
      </c>
      <c r="M103" s="21">
        <f t="shared" si="16"/>
        <v>6208</v>
      </c>
      <c r="N103">
        <f>3*$M$3</f>
        <v>98304</v>
      </c>
      <c r="O103">
        <f>M103*M103/$N$3</f>
        <v>18818</v>
      </c>
      <c r="P103" s="18">
        <f>((N103-O103)*M103)/$O$3</f>
        <v>3764.7177734375</v>
      </c>
      <c r="S103" s="6">
        <f t="shared" si="20"/>
        <v>-38.2822265625</v>
      </c>
      <c r="T103" s="7">
        <f t="shared" si="21"/>
        <v>-1.0066323050880883</v>
      </c>
    </row>
    <row r="104" spans="2:20" x14ac:dyDescent="0.25">
      <c r="B104" s="3">
        <f t="shared" si="22"/>
        <v>98</v>
      </c>
      <c r="C104" s="8">
        <f t="shared" si="23"/>
        <v>0.19140625</v>
      </c>
      <c r="D104" s="8">
        <f t="shared" si="23"/>
        <v>1.2026409377023426</v>
      </c>
      <c r="E104" s="6">
        <f t="shared" si="23"/>
        <v>6272</v>
      </c>
      <c r="F104" s="11" t="str">
        <f t="shared" si="18"/>
        <v>1880</v>
      </c>
      <c r="I104">
        <f t="shared" si="13"/>
        <v>0.93299279883473885</v>
      </c>
      <c r="J104" s="14">
        <f t="shared" si="19"/>
        <v>3821</v>
      </c>
      <c r="K104" s="19">
        <f t="shared" si="14"/>
        <v>6272</v>
      </c>
      <c r="L104" s="20">
        <f t="shared" si="15"/>
        <v>0</v>
      </c>
      <c r="M104" s="21">
        <f t="shared" si="16"/>
        <v>6272</v>
      </c>
      <c r="N104">
        <f>3*$M$3</f>
        <v>98304</v>
      </c>
      <c r="O104">
        <f>M104*M104/$N$3</f>
        <v>19208</v>
      </c>
      <c r="P104" s="18">
        <f>((N104-O104)*M104)/$O$3</f>
        <v>3784.8671875</v>
      </c>
      <c r="S104" s="6">
        <f t="shared" si="20"/>
        <v>-36.1328125</v>
      </c>
      <c r="T104" s="7">
        <f t="shared" si="21"/>
        <v>-0.94563759487045274</v>
      </c>
    </row>
    <row r="105" spans="2:20" x14ac:dyDescent="0.25">
      <c r="B105" s="3">
        <f t="shared" si="22"/>
        <v>99</v>
      </c>
      <c r="C105" s="8">
        <f t="shared" si="23"/>
        <v>0.193359375</v>
      </c>
      <c r="D105" s="8">
        <f t="shared" si="23"/>
        <v>1.2149127840054279</v>
      </c>
      <c r="E105" s="6">
        <f t="shared" si="23"/>
        <v>6336</v>
      </c>
      <c r="F105" s="11" t="str">
        <f t="shared" si="18"/>
        <v>18C0</v>
      </c>
      <c r="I105">
        <f t="shared" si="13"/>
        <v>0.93733901191257496</v>
      </c>
      <c r="J105" s="14">
        <f t="shared" si="19"/>
        <v>3839</v>
      </c>
      <c r="K105" s="19">
        <f t="shared" si="14"/>
        <v>6336</v>
      </c>
      <c r="L105" s="20">
        <f t="shared" si="15"/>
        <v>0</v>
      </c>
      <c r="M105" s="21">
        <f t="shared" si="16"/>
        <v>6336</v>
      </c>
      <c r="N105">
        <f>3*$M$3</f>
        <v>98304</v>
      </c>
      <c r="O105">
        <f>M105*M105/$N$3</f>
        <v>19602</v>
      </c>
      <c r="P105" s="18">
        <f>((N105-O105)*M105)/$O$3</f>
        <v>3804.4423828125</v>
      </c>
      <c r="S105" s="6">
        <f t="shared" si="20"/>
        <v>-34.5576171875</v>
      </c>
      <c r="T105" s="7">
        <f t="shared" si="21"/>
        <v>-0.90017236747851004</v>
      </c>
    </row>
    <row r="106" spans="2:20" x14ac:dyDescent="0.25">
      <c r="B106" s="3">
        <f t="shared" si="22"/>
        <v>100</v>
      </c>
      <c r="C106" s="8">
        <f t="shared" si="23"/>
        <v>0.1953125</v>
      </c>
      <c r="D106" s="8">
        <f t="shared" si="23"/>
        <v>1.227184630308513</v>
      </c>
      <c r="E106" s="6">
        <f t="shared" si="23"/>
        <v>6400</v>
      </c>
      <c r="F106" s="11" t="str">
        <f t="shared" si="18"/>
        <v>1900</v>
      </c>
      <c r="I106">
        <f t="shared" si="13"/>
        <v>0.94154406518302081</v>
      </c>
      <c r="J106" s="14">
        <f t="shared" si="19"/>
        <v>3856</v>
      </c>
      <c r="K106" s="19">
        <f t="shared" si="14"/>
        <v>6400</v>
      </c>
      <c r="L106" s="20">
        <f t="shared" si="15"/>
        <v>0</v>
      </c>
      <c r="M106" s="21">
        <f t="shared" si="16"/>
        <v>6400</v>
      </c>
      <c r="N106">
        <f>3*$M$3</f>
        <v>98304</v>
      </c>
      <c r="O106">
        <f>M106*M106/$N$3</f>
        <v>20000</v>
      </c>
      <c r="P106" s="18">
        <f>((N106-O106)*M106)/$O$3</f>
        <v>3823.4375</v>
      </c>
      <c r="S106" s="6">
        <f t="shared" si="20"/>
        <v>-32.5625</v>
      </c>
      <c r="T106" s="7">
        <f t="shared" si="21"/>
        <v>-0.84446317427385886</v>
      </c>
    </row>
    <row r="107" spans="2:20" x14ac:dyDescent="0.25">
      <c r="B107" s="3">
        <f t="shared" si="22"/>
        <v>101</v>
      </c>
      <c r="C107" s="8">
        <f t="shared" si="23"/>
        <v>0.197265625</v>
      </c>
      <c r="D107" s="8">
        <f t="shared" si="23"/>
        <v>1.2394564766115981</v>
      </c>
      <c r="E107" s="6">
        <f t="shared" si="23"/>
        <v>6464</v>
      </c>
      <c r="F107" s="11" t="str">
        <f t="shared" si="18"/>
        <v>1940</v>
      </c>
      <c r="I107">
        <f t="shared" si="13"/>
        <v>0.94560732538052128</v>
      </c>
      <c r="J107" s="14">
        <f t="shared" si="19"/>
        <v>3873</v>
      </c>
      <c r="K107" s="19">
        <f t="shared" si="14"/>
        <v>6464</v>
      </c>
      <c r="L107" s="20">
        <f t="shared" si="15"/>
        <v>0</v>
      </c>
      <c r="M107" s="21">
        <f t="shared" si="16"/>
        <v>6464</v>
      </c>
      <c r="N107">
        <f>3*$M$3</f>
        <v>98304</v>
      </c>
      <c r="O107">
        <f>M107*M107/$N$3</f>
        <v>20402</v>
      </c>
      <c r="P107" s="18">
        <f>((N107-O107)*M107)/$O$3</f>
        <v>3841.8466796875</v>
      </c>
      <c r="S107" s="6">
        <f t="shared" si="20"/>
        <v>-31.1533203125</v>
      </c>
      <c r="T107" s="7">
        <f t="shared" si="21"/>
        <v>-0.80437181287115933</v>
      </c>
    </row>
    <row r="108" spans="2:20" x14ac:dyDescent="0.25">
      <c r="B108" s="3">
        <f t="shared" si="22"/>
        <v>102</v>
      </c>
      <c r="C108" s="8">
        <f t="shared" si="23"/>
        <v>0.19921875</v>
      </c>
      <c r="D108" s="8">
        <f t="shared" si="23"/>
        <v>1.2517283229146832</v>
      </c>
      <c r="E108" s="6">
        <f t="shared" si="23"/>
        <v>6528</v>
      </c>
      <c r="F108" s="11" t="str">
        <f t="shared" si="18"/>
        <v>1980</v>
      </c>
      <c r="I108">
        <f t="shared" si="13"/>
        <v>0.94952818059303667</v>
      </c>
      <c r="J108" s="14">
        <f t="shared" si="19"/>
        <v>3889</v>
      </c>
      <c r="K108" s="19">
        <f t="shared" si="14"/>
        <v>6528</v>
      </c>
      <c r="L108" s="20">
        <f t="shared" si="15"/>
        <v>0</v>
      </c>
      <c r="M108" s="21">
        <f t="shared" si="16"/>
        <v>6528</v>
      </c>
      <c r="N108">
        <f>3*$M$3</f>
        <v>98304</v>
      </c>
      <c r="O108">
        <f>M108*M108/$N$3</f>
        <v>20808</v>
      </c>
      <c r="P108" s="18">
        <f>((N108-O108)*M108)/$O$3</f>
        <v>3859.6640625</v>
      </c>
      <c r="S108" s="6">
        <f t="shared" si="20"/>
        <v>-29.3359375</v>
      </c>
      <c r="T108" s="7">
        <f t="shared" si="21"/>
        <v>-0.7543311262535356</v>
      </c>
    </row>
    <row r="109" spans="2:20" x14ac:dyDescent="0.25">
      <c r="B109" s="3">
        <f t="shared" si="22"/>
        <v>103</v>
      </c>
      <c r="C109" s="8">
        <f t="shared" si="23"/>
        <v>0.201171875</v>
      </c>
      <c r="D109" s="8">
        <f t="shared" si="23"/>
        <v>1.2640001692177683</v>
      </c>
      <c r="E109" s="6">
        <f t="shared" si="23"/>
        <v>6592</v>
      </c>
      <c r="F109" s="11" t="str">
        <f t="shared" si="18"/>
        <v>19C0</v>
      </c>
      <c r="I109">
        <f t="shared" si="13"/>
        <v>0.95330604035419375</v>
      </c>
      <c r="J109" s="14">
        <f t="shared" si="19"/>
        <v>3904</v>
      </c>
      <c r="K109" s="19">
        <f t="shared" si="14"/>
        <v>6592</v>
      </c>
      <c r="L109" s="20">
        <f t="shared" si="15"/>
        <v>0</v>
      </c>
      <c r="M109" s="21">
        <f t="shared" si="16"/>
        <v>6592</v>
      </c>
      <c r="N109">
        <f>3*$M$3</f>
        <v>98304</v>
      </c>
      <c r="O109">
        <f>M109*M109/$N$3</f>
        <v>21218</v>
      </c>
      <c r="P109" s="18">
        <f>((N109-O109)*M109)/$O$3</f>
        <v>3876.8837890625</v>
      </c>
      <c r="S109" s="6">
        <f t="shared" si="20"/>
        <v>-27.1162109375</v>
      </c>
      <c r="T109" s="7">
        <f t="shared" si="21"/>
        <v>-0.69457507524334017</v>
      </c>
    </row>
    <row r="110" spans="2:20" x14ac:dyDescent="0.25">
      <c r="B110" s="3">
        <f t="shared" si="22"/>
        <v>104</v>
      </c>
      <c r="C110" s="8">
        <f t="shared" si="23"/>
        <v>0.203125</v>
      </c>
      <c r="D110" s="8">
        <f t="shared" si="23"/>
        <v>1.2762720155208536</v>
      </c>
      <c r="E110" s="6">
        <f t="shared" si="23"/>
        <v>6656</v>
      </c>
      <c r="F110" s="11" t="str">
        <f t="shared" si="18"/>
        <v>1A00</v>
      </c>
      <c r="I110">
        <f t="shared" si="13"/>
        <v>0.95694033573220894</v>
      </c>
      <c r="J110" s="14">
        <f t="shared" si="19"/>
        <v>3919</v>
      </c>
      <c r="K110" s="19">
        <f t="shared" si="14"/>
        <v>6656</v>
      </c>
      <c r="L110" s="20">
        <f t="shared" si="15"/>
        <v>0</v>
      </c>
      <c r="M110" s="21">
        <f t="shared" si="16"/>
        <v>6656</v>
      </c>
      <c r="N110">
        <f>3*$M$3</f>
        <v>98304</v>
      </c>
      <c r="O110">
        <f>M110*M110/$N$3</f>
        <v>21632</v>
      </c>
      <c r="P110" s="18">
        <f>((N110-O110)*M110)/$O$3</f>
        <v>3893.5</v>
      </c>
      <c r="S110" s="6">
        <f t="shared" si="20"/>
        <v>-25.5</v>
      </c>
      <c r="T110" s="7">
        <f t="shared" si="21"/>
        <v>-0.6506761929063537</v>
      </c>
    </row>
    <row r="111" spans="2:20" x14ac:dyDescent="0.25">
      <c r="B111" s="3">
        <f t="shared" si="22"/>
        <v>105</v>
      </c>
      <c r="C111" s="8">
        <f t="shared" si="23"/>
        <v>0.205078125</v>
      </c>
      <c r="D111" s="8">
        <f t="shared" si="23"/>
        <v>1.2885438618239387</v>
      </c>
      <c r="E111" s="6">
        <f t="shared" si="23"/>
        <v>6720</v>
      </c>
      <c r="F111" s="11" t="str">
        <f t="shared" si="18"/>
        <v>1A40</v>
      </c>
      <c r="I111">
        <f t="shared" ref="I111:I140" si="24">SIN(D111)</f>
        <v>0.96043051941556579</v>
      </c>
      <c r="J111" s="14">
        <f t="shared" si="19"/>
        <v>3933</v>
      </c>
      <c r="K111" s="19">
        <f t="shared" ref="K111:K140" si="25">MOD(E111+$E$3/2, $E$3) - ($E$3/2)</f>
        <v>6720</v>
      </c>
      <c r="L111" s="20">
        <f t="shared" ref="L111:L140" si="26">INT(MOD(E111/($E$3/4), 4))</f>
        <v>0</v>
      </c>
      <c r="M111" s="21">
        <f t="shared" ref="M111:M140" si="27">IF(OR(L111=1, L111=2), SIGN(K111)*($E$3/2)-K111, K111)</f>
        <v>6720</v>
      </c>
      <c r="N111">
        <f>3*$M$3</f>
        <v>98304</v>
      </c>
      <c r="O111">
        <f>M111*M111/$N$3</f>
        <v>22050</v>
      </c>
      <c r="P111" s="18">
        <f>((N111-O111)*M111)/$O$3</f>
        <v>3909.5068359375</v>
      </c>
      <c r="S111" s="6">
        <f t="shared" si="20"/>
        <v>-23.4931640625</v>
      </c>
      <c r="T111" s="7">
        <f t="shared" si="21"/>
        <v>-0.5973344536613272</v>
      </c>
    </row>
    <row r="112" spans="2:20" x14ac:dyDescent="0.25">
      <c r="B112" s="3">
        <f t="shared" si="22"/>
        <v>106</v>
      </c>
      <c r="C112" s="8">
        <f t="shared" si="23"/>
        <v>0.20703125</v>
      </c>
      <c r="D112" s="8">
        <f t="shared" si="23"/>
        <v>1.3008157081270237</v>
      </c>
      <c r="E112" s="6">
        <f t="shared" si="23"/>
        <v>6784</v>
      </c>
      <c r="F112" s="11" t="str">
        <f t="shared" si="18"/>
        <v>1A80</v>
      </c>
      <c r="I112">
        <f t="shared" si="24"/>
        <v>0.96377606579543984</v>
      </c>
      <c r="J112" s="14">
        <f t="shared" si="19"/>
        <v>3947</v>
      </c>
      <c r="K112" s="19">
        <f t="shared" si="25"/>
        <v>6784</v>
      </c>
      <c r="L112" s="20">
        <f t="shared" si="26"/>
        <v>0</v>
      </c>
      <c r="M112" s="21">
        <f t="shared" si="27"/>
        <v>6784</v>
      </c>
      <c r="N112">
        <f>3*$M$3</f>
        <v>98304</v>
      </c>
      <c r="O112">
        <f>M112*M112/$N$3</f>
        <v>22472</v>
      </c>
      <c r="P112" s="18">
        <f>((N112-O112)*M112)/$O$3</f>
        <v>3924.8984375</v>
      </c>
      <c r="S112" s="6">
        <f t="shared" si="20"/>
        <v>-22.1015625</v>
      </c>
      <c r="T112" s="7">
        <f t="shared" si="21"/>
        <v>-0.55995851279452746</v>
      </c>
    </row>
    <row r="113" spans="2:20" x14ac:dyDescent="0.25">
      <c r="B113" s="3">
        <f t="shared" si="22"/>
        <v>107</v>
      </c>
      <c r="C113" s="8">
        <f t="shared" si="23"/>
        <v>0.208984375</v>
      </c>
      <c r="D113" s="8">
        <f t="shared" si="23"/>
        <v>1.3130875544301088</v>
      </c>
      <c r="E113" s="6">
        <f t="shared" si="23"/>
        <v>6848</v>
      </c>
      <c r="F113" s="11" t="str">
        <f t="shared" si="18"/>
        <v>1AC0</v>
      </c>
      <c r="I113">
        <f t="shared" si="24"/>
        <v>0.96697647104485207</v>
      </c>
      <c r="J113" s="14">
        <f t="shared" si="19"/>
        <v>3960</v>
      </c>
      <c r="K113" s="19">
        <f t="shared" si="25"/>
        <v>6848</v>
      </c>
      <c r="L113" s="20">
        <f t="shared" si="26"/>
        <v>0</v>
      </c>
      <c r="M113" s="21">
        <f t="shared" si="27"/>
        <v>6848</v>
      </c>
      <c r="N113">
        <f>3*$M$3</f>
        <v>98304</v>
      </c>
      <c r="O113">
        <f>M113*M113/$N$3</f>
        <v>22898</v>
      </c>
      <c r="P113" s="18">
        <f>((N113-O113)*M113)/$O$3</f>
        <v>3939.6689453125</v>
      </c>
      <c r="S113" s="6">
        <f t="shared" si="20"/>
        <v>-20.3310546875</v>
      </c>
      <c r="T113" s="7">
        <f t="shared" si="21"/>
        <v>-0.51341047190656564</v>
      </c>
    </row>
    <row r="114" spans="2:20" x14ac:dyDescent="0.25">
      <c r="B114" s="3">
        <f t="shared" si="22"/>
        <v>108</v>
      </c>
      <c r="C114" s="8">
        <f t="shared" si="23"/>
        <v>0.2109375</v>
      </c>
      <c r="D114" s="8">
        <f t="shared" si="23"/>
        <v>1.3253594007331939</v>
      </c>
      <c r="E114" s="6">
        <f t="shared" si="23"/>
        <v>6912</v>
      </c>
      <c r="F114" s="11" t="str">
        <f t="shared" si="18"/>
        <v>1B00</v>
      </c>
      <c r="I114">
        <f t="shared" si="24"/>
        <v>0.97003125319454397</v>
      </c>
      <c r="J114" s="14">
        <f t="shared" si="19"/>
        <v>3973</v>
      </c>
      <c r="K114" s="19">
        <f t="shared" si="25"/>
        <v>6912</v>
      </c>
      <c r="L114" s="20">
        <f t="shared" si="26"/>
        <v>0</v>
      </c>
      <c r="M114" s="21">
        <f t="shared" si="27"/>
        <v>6912</v>
      </c>
      <c r="N114">
        <f>3*$M$3</f>
        <v>98304</v>
      </c>
      <c r="O114">
        <f>M114*M114/$N$3</f>
        <v>23328</v>
      </c>
      <c r="P114" s="18">
        <f>((N114-O114)*M114)/$O$3</f>
        <v>3953.8125</v>
      </c>
      <c r="S114" s="6">
        <f t="shared" si="20"/>
        <v>-19.1875</v>
      </c>
      <c r="T114" s="7">
        <f t="shared" si="21"/>
        <v>-0.48294739491568084</v>
      </c>
    </row>
    <row r="115" spans="2:20" x14ac:dyDescent="0.25">
      <c r="B115" s="3">
        <f t="shared" si="22"/>
        <v>109</v>
      </c>
      <c r="C115" s="8">
        <f t="shared" si="23"/>
        <v>0.212890625</v>
      </c>
      <c r="D115" s="8">
        <f t="shared" si="23"/>
        <v>1.337631247036279</v>
      </c>
      <c r="E115" s="6">
        <f t="shared" si="23"/>
        <v>6976</v>
      </c>
      <c r="F115" s="11" t="str">
        <f t="shared" si="18"/>
        <v>1B40</v>
      </c>
      <c r="I115">
        <f t="shared" si="24"/>
        <v>0.97293995220556007</v>
      </c>
      <c r="J115" s="14">
        <f t="shared" si="19"/>
        <v>3985</v>
      </c>
      <c r="K115" s="19">
        <f t="shared" si="25"/>
        <v>6976</v>
      </c>
      <c r="L115" s="20">
        <f t="shared" si="26"/>
        <v>0</v>
      </c>
      <c r="M115" s="21">
        <f t="shared" si="27"/>
        <v>6976</v>
      </c>
      <c r="N115">
        <f>3*$M$3</f>
        <v>98304</v>
      </c>
      <c r="O115">
        <f>M115*M115/$N$3</f>
        <v>23762</v>
      </c>
      <c r="P115" s="18">
        <f>((N115-O115)*M115)/$O$3</f>
        <v>3967.3232421875</v>
      </c>
      <c r="S115" s="6">
        <f t="shared" si="20"/>
        <v>-17.6767578125</v>
      </c>
      <c r="T115" s="7">
        <f t="shared" si="21"/>
        <v>-0.4435823792346299</v>
      </c>
    </row>
    <row r="116" spans="2:20" x14ac:dyDescent="0.25">
      <c r="B116" s="3">
        <f t="shared" si="22"/>
        <v>110</v>
      </c>
      <c r="C116" s="8">
        <f t="shared" si="23"/>
        <v>0.21484375</v>
      </c>
      <c r="D116" s="8">
        <f t="shared" si="23"/>
        <v>1.3499030933393643</v>
      </c>
      <c r="E116" s="6">
        <f t="shared" si="23"/>
        <v>7040</v>
      </c>
      <c r="F116" s="11" t="str">
        <f t="shared" si="18"/>
        <v>1B80</v>
      </c>
      <c r="I116">
        <f t="shared" si="24"/>
        <v>0.97570213003852857</v>
      </c>
      <c r="J116" s="14">
        <f t="shared" si="19"/>
        <v>3996</v>
      </c>
      <c r="K116" s="19">
        <f t="shared" si="25"/>
        <v>7040</v>
      </c>
      <c r="L116" s="20">
        <f t="shared" si="26"/>
        <v>0</v>
      </c>
      <c r="M116" s="21">
        <f t="shared" si="27"/>
        <v>7040</v>
      </c>
      <c r="N116">
        <f>3*$M$3</f>
        <v>98304</v>
      </c>
      <c r="O116">
        <f>M116*M116/$N$3</f>
        <v>24200</v>
      </c>
      <c r="P116" s="18">
        <f>((N116-O116)*M116)/$O$3</f>
        <v>3980.1953125</v>
      </c>
      <c r="S116" s="6">
        <f t="shared" si="20"/>
        <v>-15.8046875</v>
      </c>
      <c r="T116" s="7">
        <f t="shared" si="21"/>
        <v>-0.39551270020020018</v>
      </c>
    </row>
    <row r="117" spans="2:20" x14ac:dyDescent="0.25">
      <c r="B117" s="3">
        <f t="shared" si="22"/>
        <v>111</v>
      </c>
      <c r="C117" s="8">
        <f t="shared" si="23"/>
        <v>0.216796875</v>
      </c>
      <c r="D117" s="8">
        <f t="shared" si="23"/>
        <v>1.3621749396424494</v>
      </c>
      <c r="E117" s="6">
        <f t="shared" si="23"/>
        <v>7104</v>
      </c>
      <c r="F117" s="11" t="str">
        <f t="shared" si="18"/>
        <v>1BC0</v>
      </c>
      <c r="I117">
        <f t="shared" si="24"/>
        <v>0.97831737071962765</v>
      </c>
      <c r="J117" s="14">
        <f t="shared" si="19"/>
        <v>4007</v>
      </c>
      <c r="K117" s="19">
        <f t="shared" si="25"/>
        <v>7104</v>
      </c>
      <c r="L117" s="20">
        <f t="shared" si="26"/>
        <v>0</v>
      </c>
      <c r="M117" s="21">
        <f t="shared" si="27"/>
        <v>7104</v>
      </c>
      <c r="N117">
        <f>3*$M$3</f>
        <v>98304</v>
      </c>
      <c r="O117">
        <f>M117*M117/$N$3</f>
        <v>24642</v>
      </c>
      <c r="P117" s="18">
        <f>((N117-O117)*M117)/$O$3</f>
        <v>3992.4228515625</v>
      </c>
      <c r="S117" s="6">
        <f t="shared" si="20"/>
        <v>-14.5771484375</v>
      </c>
      <c r="T117" s="7">
        <f t="shared" si="21"/>
        <v>-0.36379207480658848</v>
      </c>
    </row>
    <row r="118" spans="2:20" x14ac:dyDescent="0.25">
      <c r="B118" s="3">
        <f t="shared" si="22"/>
        <v>112</v>
      </c>
      <c r="C118" s="8">
        <f t="shared" si="23"/>
        <v>0.21875</v>
      </c>
      <c r="D118" s="8">
        <f t="shared" si="23"/>
        <v>1.3744467859455345</v>
      </c>
      <c r="E118" s="6">
        <f t="shared" si="23"/>
        <v>7168</v>
      </c>
      <c r="F118" s="11" t="str">
        <f t="shared" si="18"/>
        <v>1C00</v>
      </c>
      <c r="I118">
        <f t="shared" si="24"/>
        <v>0.98078528040323043</v>
      </c>
      <c r="J118" s="14">
        <f t="shared" si="19"/>
        <v>4017</v>
      </c>
      <c r="K118" s="19">
        <f t="shared" si="25"/>
        <v>7168</v>
      </c>
      <c r="L118" s="20">
        <f t="shared" si="26"/>
        <v>0</v>
      </c>
      <c r="M118" s="21">
        <f t="shared" si="27"/>
        <v>7168</v>
      </c>
      <c r="N118">
        <f>3*$M$3</f>
        <v>98304</v>
      </c>
      <c r="O118">
        <f>M118*M118/$N$3</f>
        <v>25088</v>
      </c>
      <c r="P118" s="18">
        <f>((N118-O118)*M118)/$O$3</f>
        <v>4004</v>
      </c>
      <c r="S118" s="6">
        <f t="shared" si="20"/>
        <v>-13</v>
      </c>
      <c r="T118" s="7">
        <f t="shared" si="21"/>
        <v>-0.3236245954692557</v>
      </c>
    </row>
    <row r="119" spans="2:20" x14ac:dyDescent="0.25">
      <c r="B119" s="3">
        <f t="shared" si="22"/>
        <v>113</v>
      </c>
      <c r="C119" s="8">
        <f t="shared" si="23"/>
        <v>0.220703125</v>
      </c>
      <c r="D119" s="8">
        <f t="shared" si="23"/>
        <v>1.3867186322486196</v>
      </c>
      <c r="E119" s="6">
        <f t="shared" si="23"/>
        <v>7232</v>
      </c>
      <c r="F119" s="11" t="str">
        <f t="shared" si="18"/>
        <v>1C40</v>
      </c>
      <c r="I119">
        <f t="shared" si="24"/>
        <v>0.98310548743121629</v>
      </c>
      <c r="J119" s="14">
        <f t="shared" si="19"/>
        <v>4026</v>
      </c>
      <c r="K119" s="19">
        <f t="shared" si="25"/>
        <v>7232</v>
      </c>
      <c r="L119" s="20">
        <f t="shared" si="26"/>
        <v>0</v>
      </c>
      <c r="M119" s="21">
        <f t="shared" si="27"/>
        <v>7232</v>
      </c>
      <c r="N119">
        <f>3*$M$3</f>
        <v>98304</v>
      </c>
      <c r="O119">
        <f>M119*M119/$N$3</f>
        <v>25538</v>
      </c>
      <c r="P119" s="18">
        <f>((N119-O119)*M119)/$O$3</f>
        <v>4014.9208984375</v>
      </c>
      <c r="S119" s="6">
        <f t="shared" si="20"/>
        <v>-11.0791015625</v>
      </c>
      <c r="T119" s="7">
        <f t="shared" si="21"/>
        <v>-0.27518881178589172</v>
      </c>
    </row>
    <row r="120" spans="2:20" x14ac:dyDescent="0.25">
      <c r="B120" s="3">
        <f t="shared" si="22"/>
        <v>114</v>
      </c>
      <c r="C120" s="8">
        <f t="shared" si="23"/>
        <v>0.22265625</v>
      </c>
      <c r="D120" s="8">
        <f t="shared" si="23"/>
        <v>1.3989904785517047</v>
      </c>
      <c r="E120" s="6">
        <f t="shared" si="23"/>
        <v>7296</v>
      </c>
      <c r="F120" s="11" t="str">
        <f t="shared" si="18"/>
        <v>1C80</v>
      </c>
      <c r="I120">
        <f t="shared" si="24"/>
        <v>0.98527764238894122</v>
      </c>
      <c r="J120" s="14">
        <f t="shared" si="19"/>
        <v>4035</v>
      </c>
      <c r="K120" s="19">
        <f t="shared" si="25"/>
        <v>7296</v>
      </c>
      <c r="L120" s="20">
        <f t="shared" si="26"/>
        <v>0</v>
      </c>
      <c r="M120" s="21">
        <f t="shared" si="27"/>
        <v>7296</v>
      </c>
      <c r="N120">
        <f>3*$M$3</f>
        <v>98304</v>
      </c>
      <c r="O120">
        <f>M120*M120/$N$3</f>
        <v>25992</v>
      </c>
      <c r="P120" s="18">
        <f>((N120-O120)*M120)/$O$3</f>
        <v>4025.1796875</v>
      </c>
      <c r="S120" s="6">
        <f t="shared" si="20"/>
        <v>-9.8203125</v>
      </c>
      <c r="T120" s="7">
        <f t="shared" si="21"/>
        <v>-0.24337825278810407</v>
      </c>
    </row>
    <row r="121" spans="2:20" x14ac:dyDescent="0.25">
      <c r="B121" s="3">
        <f t="shared" si="22"/>
        <v>115</v>
      </c>
      <c r="C121" s="8">
        <f t="shared" si="23"/>
        <v>0.224609375</v>
      </c>
      <c r="D121" s="8">
        <f t="shared" si="23"/>
        <v>1.41126232485479</v>
      </c>
      <c r="E121" s="6">
        <f t="shared" si="23"/>
        <v>7360</v>
      </c>
      <c r="F121" s="11" t="str">
        <f t="shared" si="18"/>
        <v>1CC0</v>
      </c>
      <c r="I121">
        <f t="shared" si="24"/>
        <v>0.98730141815785843</v>
      </c>
      <c r="J121" s="14">
        <f t="shared" si="19"/>
        <v>4043</v>
      </c>
      <c r="K121" s="19">
        <f t="shared" si="25"/>
        <v>7360</v>
      </c>
      <c r="L121" s="20">
        <f t="shared" si="26"/>
        <v>0</v>
      </c>
      <c r="M121" s="21">
        <f t="shared" si="27"/>
        <v>7360</v>
      </c>
      <c r="N121">
        <f>3*$M$3</f>
        <v>98304</v>
      </c>
      <c r="O121">
        <f>M121*M121/$N$3</f>
        <v>26450</v>
      </c>
      <c r="P121" s="18">
        <f>((N121-O121)*M121)/$O$3</f>
        <v>4034.7705078125</v>
      </c>
      <c r="S121" s="6">
        <f t="shared" si="20"/>
        <v>-8.2294921875</v>
      </c>
      <c r="T121" s="7">
        <f t="shared" si="21"/>
        <v>-0.20354915131090773</v>
      </c>
    </row>
    <row r="122" spans="2:20" x14ac:dyDescent="0.25">
      <c r="B122" s="3">
        <f t="shared" si="22"/>
        <v>116</v>
      </c>
      <c r="C122" s="8">
        <f t="shared" si="23"/>
        <v>0.2265625</v>
      </c>
      <c r="D122" s="8">
        <f t="shared" si="23"/>
        <v>1.4235341711578751</v>
      </c>
      <c r="E122" s="6">
        <f t="shared" si="23"/>
        <v>7424</v>
      </c>
      <c r="F122" s="11" t="str">
        <f t="shared" si="18"/>
        <v>1D00</v>
      </c>
      <c r="I122">
        <f t="shared" si="24"/>
        <v>0.98917650996478101</v>
      </c>
      <c r="J122" s="14">
        <f t="shared" si="19"/>
        <v>4051</v>
      </c>
      <c r="K122" s="19">
        <f t="shared" si="25"/>
        <v>7424</v>
      </c>
      <c r="L122" s="20">
        <f t="shared" si="26"/>
        <v>0</v>
      </c>
      <c r="M122" s="21">
        <f t="shared" si="27"/>
        <v>7424</v>
      </c>
      <c r="N122">
        <f>3*$M$3</f>
        <v>98304</v>
      </c>
      <c r="O122">
        <f>M122*M122/$N$3</f>
        <v>26912</v>
      </c>
      <c r="P122" s="18">
        <f>((N122-O122)*M122)/$O$3</f>
        <v>4043.6875</v>
      </c>
      <c r="S122" s="6">
        <f t="shared" si="20"/>
        <v>-7.3125</v>
      </c>
      <c r="T122" s="7">
        <f t="shared" si="21"/>
        <v>-0.18051098494198961</v>
      </c>
    </row>
    <row r="123" spans="2:20" x14ac:dyDescent="0.25">
      <c r="B123" s="3">
        <f>B122+1</f>
        <v>117</v>
      </c>
      <c r="C123" s="8">
        <f t="shared" si="23"/>
        <v>0.228515625</v>
      </c>
      <c r="D123" s="8">
        <f t="shared" si="23"/>
        <v>1.4358060174609601</v>
      </c>
      <c r="E123" s="6">
        <f t="shared" si="23"/>
        <v>7488</v>
      </c>
      <c r="F123" s="11" t="str">
        <f t="shared" si="18"/>
        <v>1D40</v>
      </c>
      <c r="I123">
        <f t="shared" si="24"/>
        <v>0.99090263542778001</v>
      </c>
      <c r="J123" s="14">
        <f t="shared" si="19"/>
        <v>4058</v>
      </c>
      <c r="K123" s="19">
        <f t="shared" si="25"/>
        <v>7488</v>
      </c>
      <c r="L123" s="20">
        <f t="shared" si="26"/>
        <v>0</v>
      </c>
      <c r="M123" s="21">
        <f t="shared" si="27"/>
        <v>7488</v>
      </c>
      <c r="N123">
        <f>3*$M$3</f>
        <v>98304</v>
      </c>
      <c r="O123">
        <f>M123*M123/$N$3</f>
        <v>27378</v>
      </c>
      <c r="P123" s="18">
        <f>((N123-O123)*M123)/$O$3</f>
        <v>4051.9248046875</v>
      </c>
      <c r="S123" s="6">
        <f t="shared" si="20"/>
        <v>-6.0751953125</v>
      </c>
      <c r="T123" s="7">
        <f t="shared" si="21"/>
        <v>-0.1497091008501725</v>
      </c>
    </row>
    <row r="124" spans="2:20" x14ac:dyDescent="0.25">
      <c r="B124" s="3">
        <f t="shared" ref="B124:B140" si="28">B123+1</f>
        <v>118</v>
      </c>
      <c r="C124" s="8">
        <f t="shared" si="23"/>
        <v>0.23046875</v>
      </c>
      <c r="D124" s="8">
        <f t="shared" si="23"/>
        <v>1.4480778637640452</v>
      </c>
      <c r="E124" s="6">
        <f t="shared" si="23"/>
        <v>7552</v>
      </c>
      <c r="F124" s="11" t="str">
        <f t="shared" si="18"/>
        <v>1D80</v>
      </c>
      <c r="I124">
        <f t="shared" si="24"/>
        <v>0.99247953459870997</v>
      </c>
      <c r="J124" s="14">
        <f t="shared" si="19"/>
        <v>4065</v>
      </c>
      <c r="K124" s="19">
        <f t="shared" si="25"/>
        <v>7552</v>
      </c>
      <c r="L124" s="20">
        <f t="shared" si="26"/>
        <v>0</v>
      </c>
      <c r="M124" s="21">
        <f t="shared" si="27"/>
        <v>7552</v>
      </c>
      <c r="N124">
        <f>3*$M$3</f>
        <v>98304</v>
      </c>
      <c r="O124">
        <f>M124*M124/$N$3</f>
        <v>27848</v>
      </c>
      <c r="P124" s="18">
        <f>((N124-O124)*M124)/$O$3</f>
        <v>4059.4765625</v>
      </c>
      <c r="S124" s="6">
        <f t="shared" si="20"/>
        <v>-5.5234375</v>
      </c>
      <c r="T124" s="7">
        <f t="shared" si="21"/>
        <v>-0.1358779212792128</v>
      </c>
    </row>
    <row r="125" spans="2:20" x14ac:dyDescent="0.25">
      <c r="B125" s="3">
        <f t="shared" si="28"/>
        <v>119</v>
      </c>
      <c r="C125" s="8">
        <f t="shared" si="23"/>
        <v>0.232421875</v>
      </c>
      <c r="D125" s="8">
        <f t="shared" si="23"/>
        <v>1.4603497100671303</v>
      </c>
      <c r="E125" s="6">
        <f t="shared" si="23"/>
        <v>7616</v>
      </c>
      <c r="F125" s="11" t="str">
        <f t="shared" si="18"/>
        <v>1DC0</v>
      </c>
      <c r="I125">
        <f t="shared" si="24"/>
        <v>0.99390697000235606</v>
      </c>
      <c r="J125" s="14">
        <f t="shared" si="19"/>
        <v>4071</v>
      </c>
      <c r="K125" s="19">
        <f t="shared" si="25"/>
        <v>7616</v>
      </c>
      <c r="L125" s="20">
        <f t="shared" si="26"/>
        <v>0</v>
      </c>
      <c r="M125" s="21">
        <f t="shared" si="27"/>
        <v>7616</v>
      </c>
      <c r="N125">
        <f>3*$M$3</f>
        <v>98304</v>
      </c>
      <c r="O125">
        <f>M125*M125/$N$3</f>
        <v>28322</v>
      </c>
      <c r="P125" s="18">
        <f>((N125-O125)*M125)/$O$3</f>
        <v>4066.3369140625</v>
      </c>
      <c r="S125" s="6">
        <f t="shared" si="20"/>
        <v>-4.6630859375</v>
      </c>
      <c r="T125" s="7">
        <f t="shared" si="21"/>
        <v>-0.11454399256939328</v>
      </c>
    </row>
    <row r="126" spans="2:20" x14ac:dyDescent="0.25">
      <c r="B126" s="3">
        <f t="shared" si="28"/>
        <v>120</v>
      </c>
      <c r="C126" s="8">
        <f t="shared" si="23"/>
        <v>0.234375</v>
      </c>
      <c r="D126" s="8">
        <f t="shared" si="23"/>
        <v>1.4726215563702154</v>
      </c>
      <c r="E126" s="6">
        <f t="shared" si="23"/>
        <v>7680</v>
      </c>
      <c r="F126" s="11" t="str">
        <f t="shared" si="18"/>
        <v>1E00</v>
      </c>
      <c r="I126">
        <f t="shared" si="24"/>
        <v>0.99518472667219682</v>
      </c>
      <c r="J126" s="14">
        <f t="shared" si="19"/>
        <v>4076</v>
      </c>
      <c r="K126" s="19">
        <f t="shared" si="25"/>
        <v>7680</v>
      </c>
      <c r="L126" s="20">
        <f t="shared" si="26"/>
        <v>0</v>
      </c>
      <c r="M126" s="21">
        <f t="shared" si="27"/>
        <v>7680</v>
      </c>
      <c r="N126">
        <f>3*$M$3</f>
        <v>98304</v>
      </c>
      <c r="O126">
        <f>M126*M126/$N$3</f>
        <v>28800</v>
      </c>
      <c r="P126" s="18">
        <f>((N126-O126)*M126)/$O$3</f>
        <v>4072.5</v>
      </c>
      <c r="S126" s="6">
        <f t="shared" si="20"/>
        <v>-3.5</v>
      </c>
      <c r="T126" s="7">
        <f t="shared" si="21"/>
        <v>-8.5868498527968587E-2</v>
      </c>
    </row>
    <row r="127" spans="2:20" x14ac:dyDescent="0.25">
      <c r="B127" s="3">
        <f t="shared" si="28"/>
        <v>121</v>
      </c>
      <c r="C127" s="8">
        <f t="shared" si="23"/>
        <v>0.236328125</v>
      </c>
      <c r="D127" s="8">
        <f t="shared" si="23"/>
        <v>1.4848934026733007</v>
      </c>
      <c r="E127" s="6">
        <f t="shared" si="23"/>
        <v>7744</v>
      </c>
      <c r="F127" s="11" t="str">
        <f t="shared" si="18"/>
        <v>1E40</v>
      </c>
      <c r="I127">
        <f t="shared" si="24"/>
        <v>0.996312612182778</v>
      </c>
      <c r="J127" s="14">
        <f t="shared" si="19"/>
        <v>4080</v>
      </c>
      <c r="K127" s="19">
        <f t="shared" si="25"/>
        <v>7744</v>
      </c>
      <c r="L127" s="20">
        <f t="shared" si="26"/>
        <v>0</v>
      </c>
      <c r="M127" s="21">
        <f t="shared" si="27"/>
        <v>7744</v>
      </c>
      <c r="N127">
        <f>3*$M$3</f>
        <v>98304</v>
      </c>
      <c r="O127">
        <f>M127*M127/$N$3</f>
        <v>29282</v>
      </c>
      <c r="P127" s="18">
        <f>((N127-O127)*M127)/$O$3</f>
        <v>4077.9599609375</v>
      </c>
      <c r="S127" s="6">
        <f t="shared" si="20"/>
        <v>-2.0400390625</v>
      </c>
      <c r="T127" s="7">
        <f t="shared" si="21"/>
        <v>-5.0000957414215681E-2</v>
      </c>
    </row>
    <row r="128" spans="2:20" x14ac:dyDescent="0.25">
      <c r="B128" s="3">
        <f t="shared" si="28"/>
        <v>122</v>
      </c>
      <c r="C128" s="8">
        <f t="shared" si="23"/>
        <v>0.23828125</v>
      </c>
      <c r="D128" s="8">
        <f t="shared" si="23"/>
        <v>1.4971652489763858</v>
      </c>
      <c r="E128" s="6">
        <f t="shared" si="23"/>
        <v>7808</v>
      </c>
      <c r="F128" s="11" t="str">
        <f t="shared" si="18"/>
        <v>1E80</v>
      </c>
      <c r="I128">
        <f t="shared" si="24"/>
        <v>0.99729045667869021</v>
      </c>
      <c r="J128" s="14">
        <f t="shared" si="19"/>
        <v>4084</v>
      </c>
      <c r="K128" s="19">
        <f t="shared" si="25"/>
        <v>7808</v>
      </c>
      <c r="L128" s="20">
        <f t="shared" si="26"/>
        <v>0</v>
      </c>
      <c r="M128" s="21">
        <f t="shared" si="27"/>
        <v>7808</v>
      </c>
      <c r="N128">
        <f>3*$M$3</f>
        <v>98304</v>
      </c>
      <c r="O128">
        <f>M128*M128/$N$3</f>
        <v>29768</v>
      </c>
      <c r="P128" s="18">
        <f>((N128-O128)*M128)/$O$3</f>
        <v>4082.7109375</v>
      </c>
      <c r="S128" s="6">
        <f t="shared" si="20"/>
        <v>-1.2890625</v>
      </c>
      <c r="T128" s="7">
        <f t="shared" si="21"/>
        <v>-3.1563724289911853E-2</v>
      </c>
    </row>
    <row r="129" spans="2:20" x14ac:dyDescent="0.25">
      <c r="B129" s="3">
        <f t="shared" si="28"/>
        <v>123</v>
      </c>
      <c r="C129" s="8">
        <f t="shared" si="23"/>
        <v>0.240234375</v>
      </c>
      <c r="D129" s="8">
        <f t="shared" si="23"/>
        <v>1.5094370952794709</v>
      </c>
      <c r="E129" s="6">
        <f t="shared" si="23"/>
        <v>7872</v>
      </c>
      <c r="F129" s="11" t="str">
        <f t="shared" si="18"/>
        <v>1EC0</v>
      </c>
      <c r="I129">
        <f t="shared" si="24"/>
        <v>0.99811811290014918</v>
      </c>
      <c r="J129" s="14">
        <f t="shared" si="19"/>
        <v>4088</v>
      </c>
      <c r="K129" s="19">
        <f t="shared" si="25"/>
        <v>7872</v>
      </c>
      <c r="L129" s="20">
        <f t="shared" si="26"/>
        <v>0</v>
      </c>
      <c r="M129" s="21">
        <f t="shared" si="27"/>
        <v>7872</v>
      </c>
      <c r="N129">
        <f>3*$M$3</f>
        <v>98304</v>
      </c>
      <c r="O129">
        <f>M129*M129/$N$3</f>
        <v>30258</v>
      </c>
      <c r="P129" s="18">
        <f>((N129-O129)*M129)/$O$3</f>
        <v>4086.7470703125</v>
      </c>
      <c r="S129" s="6">
        <f t="shared" si="20"/>
        <v>-1.2529296875</v>
      </c>
      <c r="T129" s="7">
        <f t="shared" si="21"/>
        <v>-3.0648964958414876E-2</v>
      </c>
    </row>
    <row r="130" spans="2:20" x14ac:dyDescent="0.25">
      <c r="B130" s="3">
        <f t="shared" si="28"/>
        <v>124</v>
      </c>
      <c r="C130" s="8">
        <f t="shared" si="23"/>
        <v>0.2421875</v>
      </c>
      <c r="D130" s="8">
        <f t="shared" si="23"/>
        <v>1.521708941582556</v>
      </c>
      <c r="E130" s="6">
        <f t="shared" si="23"/>
        <v>7936</v>
      </c>
      <c r="F130" s="11" t="str">
        <f t="shared" si="18"/>
        <v>1F00</v>
      </c>
      <c r="I130">
        <f t="shared" si="24"/>
        <v>0.99879545620517241</v>
      </c>
      <c r="J130" s="14">
        <f t="shared" si="19"/>
        <v>4091</v>
      </c>
      <c r="K130" s="19">
        <f t="shared" si="25"/>
        <v>7936</v>
      </c>
      <c r="L130" s="20">
        <f t="shared" si="26"/>
        <v>0</v>
      </c>
      <c r="M130" s="21">
        <f t="shared" si="27"/>
        <v>7936</v>
      </c>
      <c r="N130">
        <f>3*$M$3</f>
        <v>98304</v>
      </c>
      <c r="O130">
        <f>M130*M130/$N$3</f>
        <v>30752</v>
      </c>
      <c r="P130" s="18">
        <f>((N130-O130)*M130)/$O$3</f>
        <v>4090.0625</v>
      </c>
      <c r="S130" s="6">
        <f t="shared" si="20"/>
        <v>-0.9375</v>
      </c>
      <c r="T130" s="7">
        <f t="shared" si="21"/>
        <v>-2.2916157418724027E-2</v>
      </c>
    </row>
    <row r="131" spans="2:20" x14ac:dyDescent="0.25">
      <c r="B131" s="3">
        <f t="shared" si="28"/>
        <v>125</v>
      </c>
      <c r="C131" s="8">
        <f t="shared" si="23"/>
        <v>0.244140625</v>
      </c>
      <c r="D131" s="8">
        <f t="shared" si="23"/>
        <v>1.5339807878856411</v>
      </c>
      <c r="E131" s="6">
        <f t="shared" si="23"/>
        <v>8000</v>
      </c>
      <c r="F131" s="11" t="str">
        <f t="shared" si="18"/>
        <v>1F40</v>
      </c>
      <c r="I131">
        <f t="shared" si="24"/>
        <v>0.99932238458834954</v>
      </c>
      <c r="J131" s="14">
        <f t="shared" si="19"/>
        <v>4093</v>
      </c>
      <c r="K131" s="19">
        <f t="shared" si="25"/>
        <v>8000</v>
      </c>
      <c r="L131" s="20">
        <f t="shared" si="26"/>
        <v>0</v>
      </c>
      <c r="M131" s="21">
        <f t="shared" si="27"/>
        <v>8000</v>
      </c>
      <c r="N131">
        <f>3*$M$3</f>
        <v>98304</v>
      </c>
      <c r="O131">
        <f>M131*M131/$N$3</f>
        <v>31250</v>
      </c>
      <c r="P131" s="18">
        <f>((N131-O131)*M131)/$O$3</f>
        <v>4092.6513671875</v>
      </c>
      <c r="S131" s="6">
        <f t="shared" si="20"/>
        <v>-0.3486328125</v>
      </c>
      <c r="T131" s="7">
        <f t="shared" si="21"/>
        <v>-8.5177818837038847E-3</v>
      </c>
    </row>
    <row r="132" spans="2:20" x14ac:dyDescent="0.25">
      <c r="B132" s="3">
        <f t="shared" si="28"/>
        <v>126</v>
      </c>
      <c r="C132" s="8">
        <f t="shared" si="23"/>
        <v>0.24609375</v>
      </c>
      <c r="D132" s="8">
        <f t="shared" si="23"/>
        <v>1.5462526341887264</v>
      </c>
      <c r="E132" s="6">
        <f t="shared" si="23"/>
        <v>8064</v>
      </c>
      <c r="F132" s="11" t="str">
        <f t="shared" si="18"/>
        <v>1F80</v>
      </c>
      <c r="I132">
        <f t="shared" si="24"/>
        <v>0.99969881869620425</v>
      </c>
      <c r="J132" s="14">
        <f t="shared" si="19"/>
        <v>4094</v>
      </c>
      <c r="K132" s="19">
        <f t="shared" si="25"/>
        <v>8064</v>
      </c>
      <c r="L132" s="20">
        <f t="shared" si="26"/>
        <v>0</v>
      </c>
      <c r="M132" s="21">
        <f t="shared" si="27"/>
        <v>8064</v>
      </c>
      <c r="N132">
        <f>3*$M$3</f>
        <v>98304</v>
      </c>
      <c r="O132">
        <f>M132*M132/$N$3</f>
        <v>31752</v>
      </c>
      <c r="P132" s="18">
        <f>((N132-O132)*M132)/$O$3</f>
        <v>4094.5078125</v>
      </c>
      <c r="S132" s="6">
        <f t="shared" si="20"/>
        <v>0.5078125</v>
      </c>
      <c r="T132" s="7">
        <f t="shared" si="21"/>
        <v>1.2403822667318026E-2</v>
      </c>
    </row>
    <row r="133" spans="2:20" x14ac:dyDescent="0.25">
      <c r="B133" s="3">
        <f t="shared" si="28"/>
        <v>127</v>
      </c>
      <c r="C133" s="8">
        <f t="shared" si="23"/>
        <v>0.248046875</v>
      </c>
      <c r="D133" s="8">
        <f t="shared" si="23"/>
        <v>1.5585244804918115</v>
      </c>
      <c r="E133" s="6">
        <f t="shared" si="23"/>
        <v>8128</v>
      </c>
      <c r="F133" s="11" t="str">
        <f t="shared" si="18"/>
        <v>1FC0</v>
      </c>
      <c r="I133">
        <f t="shared" si="24"/>
        <v>0.9999247018391445</v>
      </c>
      <c r="J133" s="14">
        <f t="shared" si="19"/>
        <v>4095</v>
      </c>
      <c r="K133" s="19">
        <f t="shared" si="25"/>
        <v>8128</v>
      </c>
      <c r="L133" s="20">
        <f t="shared" si="26"/>
        <v>0</v>
      </c>
      <c r="M133" s="21">
        <f t="shared" si="27"/>
        <v>8128</v>
      </c>
      <c r="N133">
        <f>3*$M$3</f>
        <v>98304</v>
      </c>
      <c r="O133">
        <f>M133*M133/$N$3</f>
        <v>32258</v>
      </c>
      <c r="P133" s="18">
        <f>((N133-O133)*M133)/$O$3</f>
        <v>4095.6259765625</v>
      </c>
      <c r="S133" s="6">
        <f t="shared" si="20"/>
        <v>0.6259765625</v>
      </c>
      <c r="T133" s="7">
        <f t="shared" si="21"/>
        <v>1.5286362942612942E-2</v>
      </c>
    </row>
    <row r="134" spans="2:20" s="5" customFormat="1" x14ac:dyDescent="0.25">
      <c r="B134" s="4">
        <f t="shared" si="28"/>
        <v>128</v>
      </c>
      <c r="C134" s="9">
        <f t="shared" si="23"/>
        <v>0.25</v>
      </c>
      <c r="D134" s="9">
        <f t="shared" si="23"/>
        <v>1.5707963267948966</v>
      </c>
      <c r="E134" s="10">
        <f t="shared" si="23"/>
        <v>8192</v>
      </c>
      <c r="F134" s="11" t="str">
        <f t="shared" si="18"/>
        <v>2000</v>
      </c>
      <c r="H134" s="4"/>
      <c r="I134">
        <f t="shared" si="24"/>
        <v>1</v>
      </c>
      <c r="J134" s="14">
        <f t="shared" si="19"/>
        <v>4096</v>
      </c>
      <c r="K134" s="19">
        <f t="shared" si="25"/>
        <v>8192</v>
      </c>
      <c r="L134" s="20">
        <f t="shared" si="26"/>
        <v>1</v>
      </c>
      <c r="M134" s="21">
        <f t="shared" si="27"/>
        <v>8192</v>
      </c>
      <c r="N134">
        <f>3*$M$3</f>
        <v>98304</v>
      </c>
      <c r="O134">
        <f>M134*M134/$N$3</f>
        <v>32768</v>
      </c>
      <c r="P134" s="18">
        <f>((N134-O134)*M134)/$O$3</f>
        <v>4096</v>
      </c>
      <c r="S134" s="6">
        <f t="shared" si="20"/>
        <v>0</v>
      </c>
      <c r="T134" s="7">
        <f t="shared" si="21"/>
        <v>0</v>
      </c>
    </row>
    <row r="135" spans="2:20" x14ac:dyDescent="0.25">
      <c r="B135" s="3">
        <f t="shared" si="28"/>
        <v>129</v>
      </c>
      <c r="C135" s="8">
        <f t="shared" si="23"/>
        <v>0.251953125</v>
      </c>
      <c r="D135" s="8">
        <f t="shared" si="23"/>
        <v>1.5830681730979816</v>
      </c>
      <c r="E135" s="6">
        <f t="shared" si="23"/>
        <v>8256</v>
      </c>
      <c r="F135" s="11" t="str">
        <f t="shared" ref="F135:F140" si="29">DEC2HEX(E135)</f>
        <v>2040</v>
      </c>
      <c r="I135">
        <f t="shared" si="24"/>
        <v>0.9999247018391445</v>
      </c>
      <c r="J135" s="14">
        <f t="shared" ref="J135:J140" si="30">INT(I135*$J$3)</f>
        <v>4095</v>
      </c>
      <c r="K135" s="19">
        <f t="shared" si="25"/>
        <v>8256</v>
      </c>
      <c r="L135" s="20">
        <f t="shared" si="26"/>
        <v>1</v>
      </c>
      <c r="M135" s="21">
        <f t="shared" si="27"/>
        <v>8128</v>
      </c>
      <c r="N135">
        <f>3*$M$3</f>
        <v>98304</v>
      </c>
      <c r="O135">
        <f>M135*M135/$N$3</f>
        <v>32258</v>
      </c>
      <c r="P135" s="18">
        <f>((N135-O135)*M135)/$O$3</f>
        <v>4095.6259765625</v>
      </c>
      <c r="S135" s="6">
        <f t="shared" ref="S135:S140" si="31">P135-J135</f>
        <v>0.6259765625</v>
      </c>
      <c r="T135" s="7">
        <f t="shared" ref="T135:T140" si="32">S135/J135 * 100</f>
        <v>1.5286362942612942E-2</v>
      </c>
    </row>
    <row r="136" spans="2:20" x14ac:dyDescent="0.25">
      <c r="B136" s="3">
        <f t="shared" si="28"/>
        <v>130</v>
      </c>
      <c r="C136" s="8">
        <f t="shared" si="23"/>
        <v>0.25390625</v>
      </c>
      <c r="D136" s="8">
        <f t="shared" si="23"/>
        <v>1.5953400194010667</v>
      </c>
      <c r="E136" s="6">
        <f t="shared" si="23"/>
        <v>8320</v>
      </c>
      <c r="F136" s="11" t="str">
        <f t="shared" si="29"/>
        <v>2080</v>
      </c>
      <c r="I136">
        <f t="shared" si="24"/>
        <v>0.99969881869620425</v>
      </c>
      <c r="J136" s="14">
        <f t="shared" si="30"/>
        <v>4094</v>
      </c>
      <c r="K136" s="19">
        <f t="shared" si="25"/>
        <v>8320</v>
      </c>
      <c r="L136" s="20">
        <f t="shared" si="26"/>
        <v>1</v>
      </c>
      <c r="M136" s="21">
        <f t="shared" si="27"/>
        <v>8064</v>
      </c>
      <c r="N136">
        <f>3*$M$3</f>
        <v>98304</v>
      </c>
      <c r="O136">
        <f>M136*M136/$N$3</f>
        <v>31752</v>
      </c>
      <c r="P136" s="18">
        <f>((N136-O136)*M136)/$O$3</f>
        <v>4094.5078125</v>
      </c>
      <c r="S136" s="6">
        <f t="shared" si="31"/>
        <v>0.5078125</v>
      </c>
      <c r="T136" s="7">
        <f t="shared" si="32"/>
        <v>1.2403822667318026E-2</v>
      </c>
    </row>
    <row r="137" spans="2:20" x14ac:dyDescent="0.25">
      <c r="B137" s="3">
        <f t="shared" si="28"/>
        <v>131</v>
      </c>
      <c r="C137" s="8">
        <f t="shared" si="23"/>
        <v>0.255859375</v>
      </c>
      <c r="D137" s="8">
        <f t="shared" si="23"/>
        <v>1.607611865704152</v>
      </c>
      <c r="E137" s="6">
        <f t="shared" si="23"/>
        <v>8384</v>
      </c>
      <c r="F137" s="11" t="str">
        <f t="shared" si="29"/>
        <v>20C0</v>
      </c>
      <c r="I137">
        <f t="shared" si="24"/>
        <v>0.99932238458834954</v>
      </c>
      <c r="J137" s="14">
        <f t="shared" si="30"/>
        <v>4093</v>
      </c>
      <c r="K137" s="19">
        <f t="shared" si="25"/>
        <v>8384</v>
      </c>
      <c r="L137" s="20">
        <f t="shared" si="26"/>
        <v>1</v>
      </c>
      <c r="M137" s="21">
        <f t="shared" si="27"/>
        <v>8000</v>
      </c>
      <c r="N137">
        <f>3*$M$3</f>
        <v>98304</v>
      </c>
      <c r="O137">
        <f>M137*M137/$N$3</f>
        <v>31250</v>
      </c>
      <c r="P137" s="18">
        <f>((N137-O137)*M137)/$O$3</f>
        <v>4092.6513671875</v>
      </c>
      <c r="S137" s="6">
        <f t="shared" si="31"/>
        <v>-0.3486328125</v>
      </c>
      <c r="T137" s="7">
        <f t="shared" si="32"/>
        <v>-8.5177818837038847E-3</v>
      </c>
    </row>
    <row r="138" spans="2:20" x14ac:dyDescent="0.25">
      <c r="B138" s="3">
        <f t="shared" si="28"/>
        <v>132</v>
      </c>
      <c r="C138" s="8">
        <f t="shared" si="23"/>
        <v>0.2578125</v>
      </c>
      <c r="D138" s="8">
        <f t="shared" si="23"/>
        <v>1.6198837120072371</v>
      </c>
      <c r="E138" s="6">
        <f t="shared" si="23"/>
        <v>8448</v>
      </c>
      <c r="F138" s="11" t="str">
        <f t="shared" si="29"/>
        <v>2100</v>
      </c>
      <c r="I138">
        <f t="shared" si="24"/>
        <v>0.99879545620517241</v>
      </c>
      <c r="J138" s="14">
        <f t="shared" si="30"/>
        <v>4091</v>
      </c>
      <c r="K138" s="19">
        <f t="shared" si="25"/>
        <v>8448</v>
      </c>
      <c r="L138" s="20">
        <f t="shared" si="26"/>
        <v>1</v>
      </c>
      <c r="M138" s="21">
        <f t="shared" si="27"/>
        <v>7936</v>
      </c>
      <c r="N138">
        <f>3*$M$3</f>
        <v>98304</v>
      </c>
      <c r="O138">
        <f>M138*M138/$N$3</f>
        <v>30752</v>
      </c>
      <c r="P138" s="18">
        <f>((N138-O138)*M138)/$O$3</f>
        <v>4090.0625</v>
      </c>
      <c r="S138" s="6">
        <f t="shared" si="31"/>
        <v>-0.9375</v>
      </c>
      <c r="T138" s="7">
        <f t="shared" si="32"/>
        <v>-2.2916157418724027E-2</v>
      </c>
    </row>
    <row r="139" spans="2:20" x14ac:dyDescent="0.25">
      <c r="B139" s="3">
        <f t="shared" si="28"/>
        <v>133</v>
      </c>
      <c r="C139" s="8">
        <f t="shared" si="23"/>
        <v>0.259765625</v>
      </c>
      <c r="D139" s="8">
        <f t="shared" si="23"/>
        <v>1.6321555583103222</v>
      </c>
      <c r="E139" s="6">
        <f t="shared" si="23"/>
        <v>8512</v>
      </c>
      <c r="F139" s="11" t="str">
        <f t="shared" si="29"/>
        <v>2140</v>
      </c>
      <c r="I139">
        <f t="shared" si="24"/>
        <v>0.99811811290014918</v>
      </c>
      <c r="J139" s="14">
        <f t="shared" si="30"/>
        <v>4088</v>
      </c>
      <c r="K139" s="19">
        <f t="shared" si="25"/>
        <v>8512</v>
      </c>
      <c r="L139" s="20">
        <f t="shared" si="26"/>
        <v>1</v>
      </c>
      <c r="M139" s="21">
        <f t="shared" si="27"/>
        <v>7872</v>
      </c>
      <c r="N139">
        <f>3*$M$3</f>
        <v>98304</v>
      </c>
      <c r="O139">
        <f>M139*M139/$N$3</f>
        <v>30258</v>
      </c>
      <c r="P139" s="18">
        <f>((N139-O139)*M139)/$O$3</f>
        <v>4086.7470703125</v>
      </c>
      <c r="S139" s="6">
        <f t="shared" si="31"/>
        <v>-1.2529296875</v>
      </c>
      <c r="T139" s="7">
        <f t="shared" si="32"/>
        <v>-3.0648964958414876E-2</v>
      </c>
    </row>
    <row r="140" spans="2:20" x14ac:dyDescent="0.25">
      <c r="B140" s="3">
        <f t="shared" si="28"/>
        <v>134</v>
      </c>
      <c r="C140" s="8">
        <f t="shared" si="23"/>
        <v>0.26171875</v>
      </c>
      <c r="D140" s="8">
        <f t="shared" si="23"/>
        <v>1.6444274046134073</v>
      </c>
      <c r="E140" s="6">
        <f t="shared" si="23"/>
        <v>8576</v>
      </c>
      <c r="F140" s="11" t="str">
        <f t="shared" si="29"/>
        <v>2180</v>
      </c>
      <c r="I140">
        <f t="shared" si="24"/>
        <v>0.99729045667869021</v>
      </c>
      <c r="J140" s="14">
        <f t="shared" si="30"/>
        <v>4084</v>
      </c>
      <c r="K140" s="19">
        <f t="shared" si="25"/>
        <v>8576</v>
      </c>
      <c r="L140" s="20">
        <f t="shared" si="26"/>
        <v>1</v>
      </c>
      <c r="M140" s="21">
        <f t="shared" si="27"/>
        <v>7808</v>
      </c>
      <c r="N140">
        <f>3*$M$3</f>
        <v>98304</v>
      </c>
      <c r="O140">
        <f>M140*M140/$N$3</f>
        <v>29768</v>
      </c>
      <c r="P140" s="18">
        <f>((N140-O140)*M140)/$O$3</f>
        <v>4082.7109375</v>
      </c>
      <c r="S140" s="6">
        <f t="shared" si="31"/>
        <v>-1.2890625</v>
      </c>
      <c r="T140" s="7">
        <f t="shared" si="32"/>
        <v>-3.1563724289911853E-2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 Vijn</dc:creator>
  <cp:lastModifiedBy>Jasper Vijn</cp:lastModifiedBy>
  <dcterms:created xsi:type="dcterms:W3CDTF">2015-04-28T17:08:53Z</dcterms:created>
  <dcterms:modified xsi:type="dcterms:W3CDTF">2015-04-28T18:56:05Z</dcterms:modified>
</cp:coreProperties>
</file>